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15" yWindow="-15" windowWidth="24825" windowHeight="12405"/>
  </bookViews>
  <sheets>
    <sheet name="LDNC" sheetId="2" r:id="rId1"/>
    <sheet name="CASBAH" sheetId="7" r:id="rId2"/>
    <sheet name="LDNC曜日集計" sheetId="10" r:id="rId3"/>
    <sheet name="Sheet1" sheetId="12" r:id="rId4"/>
    <sheet name="CASBAH曜日集計" sheetId="11" r:id="rId5"/>
    <sheet name="計算用" sheetId="8" r:id="rId6"/>
  </sheets>
  <definedNames>
    <definedName name="_xlnm._FilterDatabase" localSheetId="0" hidden="1">LDNC!$M$10:$M$10</definedName>
    <definedName name="_xlnm.Print_Area" localSheetId="1">CASBAH!$A$1:$P$16</definedName>
  </definedNames>
  <calcPr calcId="125725"/>
  <pivotCaches>
    <pivotCache cacheId="0" r:id="rId7"/>
    <pivotCache cacheId="1" r:id="rId8"/>
  </pivotCaches>
</workbook>
</file>

<file path=xl/calcChain.xml><?xml version="1.0" encoding="utf-8"?>
<calcChain xmlns="http://schemas.openxmlformats.org/spreadsheetml/2006/main">
  <c r="I312" i="2"/>
  <c r="J430" i="7"/>
  <c r="K306" i="2"/>
  <c r="C391" i="7"/>
  <c r="I298" i="2"/>
  <c r="K298" s="1"/>
  <c r="J298"/>
  <c r="O298"/>
  <c r="P298"/>
  <c r="C299"/>
  <c r="I300"/>
  <c r="K300" s="1"/>
  <c r="O300"/>
  <c r="P300"/>
  <c r="I370" i="7"/>
  <c r="C363"/>
  <c r="F362" i="8" s="1"/>
  <c r="P364" i="7"/>
  <c r="W362" s="1"/>
  <c r="O364"/>
  <c r="I364"/>
  <c r="J364" s="1"/>
  <c r="A363"/>
  <c r="P362"/>
  <c r="O362"/>
  <c r="I362"/>
  <c r="J362" s="1"/>
  <c r="O339"/>
  <c r="P340"/>
  <c r="W338" s="1"/>
  <c r="O340"/>
  <c r="I340"/>
  <c r="J340" s="1"/>
  <c r="C339"/>
  <c r="A339"/>
  <c r="P338"/>
  <c r="O338"/>
  <c r="N338"/>
  <c r="K338"/>
  <c r="J338"/>
  <c r="I338"/>
  <c r="K264" i="2"/>
  <c r="J264"/>
  <c r="I264"/>
  <c r="C263"/>
  <c r="I326" i="7"/>
  <c r="J326"/>
  <c r="I328"/>
  <c r="K328"/>
  <c r="O326"/>
  <c r="P326"/>
  <c r="A327"/>
  <c r="C327"/>
  <c r="F326" i="8"/>
  <c r="O328" i="7"/>
  <c r="P328"/>
  <c r="W326"/>
  <c r="I322"/>
  <c r="K322"/>
  <c r="J322"/>
  <c r="O322"/>
  <c r="P322"/>
  <c r="A323"/>
  <c r="C323"/>
  <c r="F322" i="8"/>
  <c r="I324" i="7"/>
  <c r="J324"/>
  <c r="K324"/>
  <c r="O324"/>
  <c r="P324"/>
  <c r="C243" i="2"/>
  <c r="C243" i="8"/>
  <c r="J10" i="11"/>
  <c r="J10" i="10"/>
  <c r="J5"/>
  <c r="J6"/>
  <c r="J7"/>
  <c r="J8"/>
  <c r="J9"/>
  <c r="I294" i="7"/>
  <c r="J294"/>
  <c r="K294"/>
  <c r="N294"/>
  <c r="O294"/>
  <c r="P294"/>
  <c r="V294"/>
  <c r="C295"/>
  <c r="O296"/>
  <c r="I296"/>
  <c r="K296"/>
  <c r="P296"/>
  <c r="W294"/>
  <c r="U294"/>
  <c r="I298"/>
  <c r="K298"/>
  <c r="N298"/>
  <c r="O298"/>
  <c r="P298"/>
  <c r="V298"/>
  <c r="C299"/>
  <c r="F299" i="8"/>
  <c r="O300" i="7"/>
  <c r="I300"/>
  <c r="K300"/>
  <c r="P300"/>
  <c r="W298"/>
  <c r="U298"/>
  <c r="I302"/>
  <c r="K302"/>
  <c r="N302"/>
  <c r="O302"/>
  <c r="P302"/>
  <c r="V302"/>
  <c r="C303"/>
  <c r="O304"/>
  <c r="I304"/>
  <c r="J304"/>
  <c r="K304"/>
  <c r="P304"/>
  <c r="W302"/>
  <c r="U302"/>
  <c r="I306"/>
  <c r="K306"/>
  <c r="O306"/>
  <c r="P306"/>
  <c r="V306"/>
  <c r="U306"/>
  <c r="W306"/>
  <c r="C307"/>
  <c r="O308"/>
  <c r="I308"/>
  <c r="K308"/>
  <c r="J308"/>
  <c r="P308"/>
  <c r="I310"/>
  <c r="J310"/>
  <c r="O310"/>
  <c r="P310"/>
  <c r="V310"/>
  <c r="U310"/>
  <c r="W310"/>
  <c r="C311"/>
  <c r="O312"/>
  <c r="I312"/>
  <c r="K312"/>
  <c r="P312"/>
  <c r="I314"/>
  <c r="K314"/>
  <c r="O314"/>
  <c r="P314"/>
  <c r="V314"/>
  <c r="U314"/>
  <c r="W314"/>
  <c r="C315"/>
  <c r="O316"/>
  <c r="I316"/>
  <c r="J316"/>
  <c r="K316"/>
  <c r="P316"/>
  <c r="I318"/>
  <c r="K318"/>
  <c r="N318"/>
  <c r="O318"/>
  <c r="P318"/>
  <c r="V318"/>
  <c r="U318"/>
  <c r="W318"/>
  <c r="C319"/>
  <c r="F319" i="8"/>
  <c r="O320" i="7"/>
  <c r="I320"/>
  <c r="K320"/>
  <c r="P320"/>
  <c r="V322"/>
  <c r="U322"/>
  <c r="W322"/>
  <c r="V326"/>
  <c r="I330"/>
  <c r="J330"/>
  <c r="N330"/>
  <c r="O330"/>
  <c r="P330"/>
  <c r="V330"/>
  <c r="C331"/>
  <c r="F331" i="8"/>
  <c r="O332" i="7"/>
  <c r="I332"/>
  <c r="K332"/>
  <c r="P332"/>
  <c r="W330"/>
  <c r="U330"/>
  <c r="I334"/>
  <c r="K334"/>
  <c r="N334"/>
  <c r="O334"/>
  <c r="P334"/>
  <c r="V334"/>
  <c r="F335" i="8"/>
  <c r="O336" i="7"/>
  <c r="I336"/>
  <c r="K336"/>
  <c r="P336"/>
  <c r="W334"/>
  <c r="V338"/>
  <c r="I342"/>
  <c r="J342" s="1"/>
  <c r="N342"/>
  <c r="O342"/>
  <c r="P342"/>
  <c r="V342"/>
  <c r="C343"/>
  <c r="F343" i="8" s="1"/>
  <c r="O344" i="7"/>
  <c r="I344"/>
  <c r="K344" s="1"/>
  <c r="P344"/>
  <c r="W342" s="1"/>
  <c r="U342" s="1"/>
  <c r="K346"/>
  <c r="N346"/>
  <c r="O346"/>
  <c r="P346"/>
  <c r="V346" s="1"/>
  <c r="U346" s="1"/>
  <c r="W346"/>
  <c r="C347"/>
  <c r="O348"/>
  <c r="I348"/>
  <c r="K348"/>
  <c r="P348"/>
  <c r="I350"/>
  <c r="K350" s="1"/>
  <c r="N350"/>
  <c r="O350"/>
  <c r="P350"/>
  <c r="V350"/>
  <c r="C351"/>
  <c r="F351" i="8" s="1"/>
  <c r="O352" i="7"/>
  <c r="I352"/>
  <c r="K352" s="1"/>
  <c r="P352"/>
  <c r="W350" s="1"/>
  <c r="U350" s="1"/>
  <c r="I354"/>
  <c r="J354"/>
  <c r="K354"/>
  <c r="N354"/>
  <c r="O354"/>
  <c r="P354"/>
  <c r="V354"/>
  <c r="W354"/>
  <c r="U354" s="1"/>
  <c r="C355"/>
  <c r="F355" i="8" s="1"/>
  <c r="O356" i="7"/>
  <c r="I356"/>
  <c r="K356" s="1"/>
  <c r="J356"/>
  <c r="P356"/>
  <c r="I358"/>
  <c r="K358" s="1"/>
  <c r="J358"/>
  <c r="N358"/>
  <c r="O358"/>
  <c r="P358"/>
  <c r="V358"/>
  <c r="W358"/>
  <c r="U358" s="1"/>
  <c r="C359"/>
  <c r="F358" i="8" s="1"/>
  <c r="O360" i="7"/>
  <c r="I360"/>
  <c r="K360"/>
  <c r="P360"/>
  <c r="I366"/>
  <c r="K366"/>
  <c r="N366"/>
  <c r="O366"/>
  <c r="P366"/>
  <c r="V366"/>
  <c r="C367"/>
  <c r="O368"/>
  <c r="I368"/>
  <c r="K368" s="1"/>
  <c r="J368"/>
  <c r="P368"/>
  <c r="W366" s="1"/>
  <c r="U366" s="1"/>
  <c r="K370"/>
  <c r="J370"/>
  <c r="N370"/>
  <c r="O370"/>
  <c r="P370"/>
  <c r="V370"/>
  <c r="U370" s="1"/>
  <c r="W370"/>
  <c r="C371"/>
  <c r="F370" i="8" s="1"/>
  <c r="O372" i="7"/>
  <c r="I372"/>
  <c r="K372" s="1"/>
  <c r="P372"/>
  <c r="I374"/>
  <c r="K374" s="1"/>
  <c r="J374"/>
  <c r="O374"/>
  <c r="P374"/>
  <c r="V374" s="1"/>
  <c r="U374" s="1"/>
  <c r="W374"/>
  <c r="C375"/>
  <c r="F375" i="8" s="1"/>
  <c r="O376" i="7"/>
  <c r="I376"/>
  <c r="K376" s="1"/>
  <c r="P376"/>
  <c r="I378"/>
  <c r="K378" s="1"/>
  <c r="N378"/>
  <c r="O378"/>
  <c r="P378"/>
  <c r="V378"/>
  <c r="C379"/>
  <c r="F379" i="8" s="1"/>
  <c r="O380" i="7"/>
  <c r="I380"/>
  <c r="K380" s="1"/>
  <c r="P380"/>
  <c r="W378" s="1"/>
  <c r="U378" s="1"/>
  <c r="I382"/>
  <c r="K382" s="1"/>
  <c r="N382"/>
  <c r="O382"/>
  <c r="P382"/>
  <c r="V382"/>
  <c r="C383"/>
  <c r="F382" i="8" s="1"/>
  <c r="O384" i="7"/>
  <c r="I384"/>
  <c r="J384" s="1"/>
  <c r="P384"/>
  <c r="W382" s="1"/>
  <c r="U382" s="1"/>
  <c r="I386"/>
  <c r="J386" s="1"/>
  <c r="N386"/>
  <c r="O386"/>
  <c r="P386"/>
  <c r="V386"/>
  <c r="C387"/>
  <c r="F386" i="8" s="1"/>
  <c r="O388" i="7"/>
  <c r="I388"/>
  <c r="K388" s="1"/>
  <c r="P388"/>
  <c r="W386" s="1"/>
  <c r="U386" s="1"/>
  <c r="I390"/>
  <c r="K390" s="1"/>
  <c r="J390"/>
  <c r="N390"/>
  <c r="O390"/>
  <c r="P390"/>
  <c r="V390"/>
  <c r="W390"/>
  <c r="O392"/>
  <c r="I392"/>
  <c r="K392" s="1"/>
  <c r="P392"/>
  <c r="I394"/>
  <c r="K394"/>
  <c r="N394"/>
  <c r="O394"/>
  <c r="P394"/>
  <c r="V394"/>
  <c r="W394"/>
  <c r="U394"/>
  <c r="W395" s="1"/>
  <c r="C395"/>
  <c r="F394" i="8" s="1"/>
  <c r="O396" i="7"/>
  <c r="I396"/>
  <c r="K396"/>
  <c r="P396"/>
  <c r="I398"/>
  <c r="K398" s="1"/>
  <c r="N398"/>
  <c r="O398"/>
  <c r="P398"/>
  <c r="V398"/>
  <c r="C399"/>
  <c r="F398" i="8" s="1"/>
  <c r="O400" i="7"/>
  <c r="I400"/>
  <c r="J400" s="1"/>
  <c r="P400"/>
  <c r="G399" i="8" s="1"/>
  <c r="I402" i="7"/>
  <c r="J402" s="1"/>
  <c r="K402"/>
  <c r="N402"/>
  <c r="O402"/>
  <c r="P402"/>
  <c r="V402"/>
  <c r="U402" s="1"/>
  <c r="W402"/>
  <c r="C403"/>
  <c r="O404"/>
  <c r="I404"/>
  <c r="K404" s="1"/>
  <c r="P404"/>
  <c r="I406"/>
  <c r="J406"/>
  <c r="K406"/>
  <c r="N406"/>
  <c r="O406"/>
  <c r="P406"/>
  <c r="V406"/>
  <c r="W406"/>
  <c r="U406" s="1"/>
  <c r="C407"/>
  <c r="F406" i="8" s="1"/>
  <c r="O408" i="7"/>
  <c r="I408"/>
  <c r="K408"/>
  <c r="P408"/>
  <c r="I410"/>
  <c r="K410" s="1"/>
  <c r="N410"/>
  <c r="O410"/>
  <c r="P410"/>
  <c r="V410"/>
  <c r="W410"/>
  <c r="U410" s="1"/>
  <c r="C411"/>
  <c r="F410" i="8" s="1"/>
  <c r="O412" i="7"/>
  <c r="I412"/>
  <c r="K412" s="1"/>
  <c r="P412"/>
  <c r="I414"/>
  <c r="K414" s="1"/>
  <c r="N414"/>
  <c r="O414"/>
  <c r="P414"/>
  <c r="V414"/>
  <c r="W414"/>
  <c r="U414" s="1"/>
  <c r="C415"/>
  <c r="F414" i="8" s="1"/>
  <c r="O416" i="7"/>
  <c r="I416"/>
  <c r="K416" s="1"/>
  <c r="P416"/>
  <c r="I418"/>
  <c r="K418" s="1"/>
  <c r="N418"/>
  <c r="O418"/>
  <c r="P418"/>
  <c r="V418"/>
  <c r="C419"/>
  <c r="F418" i="8" s="1"/>
  <c r="O420" i="7"/>
  <c r="I420"/>
  <c r="J420" s="1"/>
  <c r="P420"/>
  <c r="W418" s="1"/>
  <c r="U418" s="1"/>
  <c r="I422"/>
  <c r="K422" s="1"/>
  <c r="N422"/>
  <c r="O422"/>
  <c r="P422"/>
  <c r="V422" s="1"/>
  <c r="U422" s="1"/>
  <c r="W422"/>
  <c r="C423"/>
  <c r="F423" i="8" s="1"/>
  <c r="O424" i="7"/>
  <c r="I424"/>
  <c r="K424" s="1"/>
  <c r="P424"/>
  <c r="I426"/>
  <c r="K426" s="1"/>
  <c r="N426"/>
  <c r="O426"/>
  <c r="P426"/>
  <c r="V426" s="1"/>
  <c r="U426" s="1"/>
  <c r="W426"/>
  <c r="C427"/>
  <c r="F426" i="8" s="1"/>
  <c r="O428" i="7"/>
  <c r="I428"/>
  <c r="K428"/>
  <c r="P428"/>
  <c r="I430"/>
  <c r="K430" s="1"/>
  <c r="N430"/>
  <c r="O430"/>
  <c r="P430"/>
  <c r="V430" s="1"/>
  <c r="U430" s="1"/>
  <c r="W430"/>
  <c r="C431"/>
  <c r="O432"/>
  <c r="I432"/>
  <c r="J432" s="1"/>
  <c r="P432"/>
  <c r="I434"/>
  <c r="J434"/>
  <c r="K434"/>
  <c r="N434"/>
  <c r="O434"/>
  <c r="P434"/>
  <c r="V434"/>
  <c r="C435"/>
  <c r="F435" i="8" s="1"/>
  <c r="O436" i="7"/>
  <c r="I436"/>
  <c r="J436" s="1"/>
  <c r="K436"/>
  <c r="P436"/>
  <c r="W434" s="1"/>
  <c r="U434" s="1"/>
  <c r="I438"/>
  <c r="K438" s="1"/>
  <c r="J438"/>
  <c r="N438"/>
  <c r="O438"/>
  <c r="P438"/>
  <c r="V438"/>
  <c r="W438"/>
  <c r="C439"/>
  <c r="O440"/>
  <c r="I440"/>
  <c r="K440"/>
  <c r="P440"/>
  <c r="I442"/>
  <c r="K442"/>
  <c r="N442"/>
  <c r="O442"/>
  <c r="P442"/>
  <c r="V442"/>
  <c r="U442" s="1"/>
  <c r="W442"/>
  <c r="C443"/>
  <c r="F442" i="8" s="1"/>
  <c r="O444" i="7"/>
  <c r="I444"/>
  <c r="K444" s="1"/>
  <c r="P444"/>
  <c r="I446"/>
  <c r="K446"/>
  <c r="N446"/>
  <c r="O446"/>
  <c r="P446"/>
  <c r="V446"/>
  <c r="W446"/>
  <c r="U446"/>
  <c r="C447"/>
  <c r="F446" i="8" s="1"/>
  <c r="O448" i="7"/>
  <c r="I448"/>
  <c r="J448" s="1"/>
  <c r="K448"/>
  <c r="P448"/>
  <c r="I450"/>
  <c r="K450" s="1"/>
  <c r="J450"/>
  <c r="N450"/>
  <c r="O450"/>
  <c r="P450"/>
  <c r="V450"/>
  <c r="W450"/>
  <c r="U450" s="1"/>
  <c r="C451"/>
  <c r="F451" i="8" s="1"/>
  <c r="O452" i="7"/>
  <c r="I452"/>
  <c r="K452" s="1"/>
  <c r="J452"/>
  <c r="P452"/>
  <c r="I454"/>
  <c r="K454" s="1"/>
  <c r="J454"/>
  <c r="N454"/>
  <c r="O454"/>
  <c r="P454"/>
  <c r="V454"/>
  <c r="U454"/>
  <c r="W454"/>
  <c r="C455"/>
  <c r="F455" i="8" s="1"/>
  <c r="O456" i="7"/>
  <c r="O455"/>
  <c r="P455"/>
  <c r="I456"/>
  <c r="K456"/>
  <c r="P456"/>
  <c r="I458"/>
  <c r="K458"/>
  <c r="N458"/>
  <c r="O458"/>
  <c r="P458"/>
  <c r="V458"/>
  <c r="W458"/>
  <c r="U458"/>
  <c r="W459"/>
  <c r="C459"/>
  <c r="O460"/>
  <c r="O459"/>
  <c r="P459"/>
  <c r="I460"/>
  <c r="K460"/>
  <c r="P460"/>
  <c r="I462"/>
  <c r="K462"/>
  <c r="N462"/>
  <c r="O462"/>
  <c r="P462"/>
  <c r="V462"/>
  <c r="W462"/>
  <c r="U462"/>
  <c r="C463"/>
  <c r="O464"/>
  <c r="O463"/>
  <c r="P463"/>
  <c r="I464"/>
  <c r="J464"/>
  <c r="K464"/>
  <c r="P464"/>
  <c r="I466"/>
  <c r="J466"/>
  <c r="K466"/>
  <c r="N466"/>
  <c r="O466"/>
  <c r="P466"/>
  <c r="V466"/>
  <c r="U466"/>
  <c r="W466"/>
  <c r="C467"/>
  <c r="O468"/>
  <c r="O467"/>
  <c r="P467"/>
  <c r="I468"/>
  <c r="J468"/>
  <c r="K468"/>
  <c r="P468"/>
  <c r="I470"/>
  <c r="J470"/>
  <c r="K470"/>
  <c r="N470"/>
  <c r="O470"/>
  <c r="P470"/>
  <c r="V470"/>
  <c r="U470"/>
  <c r="W470"/>
  <c r="C471"/>
  <c r="O472"/>
  <c r="O471"/>
  <c r="P471"/>
  <c r="I472"/>
  <c r="K472"/>
  <c r="P472"/>
  <c r="I474"/>
  <c r="K474"/>
  <c r="N474"/>
  <c r="O474"/>
  <c r="P474"/>
  <c r="V474"/>
  <c r="W474"/>
  <c r="U474"/>
  <c r="W475"/>
  <c r="C475"/>
  <c r="O476"/>
  <c r="O475"/>
  <c r="P475"/>
  <c r="I476"/>
  <c r="K476"/>
  <c r="P476"/>
  <c r="I478"/>
  <c r="K478"/>
  <c r="N478"/>
  <c r="O478"/>
  <c r="P478"/>
  <c r="V478"/>
  <c r="W478"/>
  <c r="U478"/>
  <c r="C479"/>
  <c r="O480"/>
  <c r="O479"/>
  <c r="P479"/>
  <c r="I480"/>
  <c r="J480"/>
  <c r="K480"/>
  <c r="P480"/>
  <c r="I482"/>
  <c r="J482"/>
  <c r="K482"/>
  <c r="N482"/>
  <c r="O482"/>
  <c r="P482"/>
  <c r="V482"/>
  <c r="U482"/>
  <c r="W482"/>
  <c r="C483"/>
  <c r="O484"/>
  <c r="O483"/>
  <c r="P483"/>
  <c r="I484"/>
  <c r="J484"/>
  <c r="K484"/>
  <c r="P484"/>
  <c r="I486"/>
  <c r="J486"/>
  <c r="K486"/>
  <c r="N486"/>
  <c r="O486"/>
  <c r="P486"/>
  <c r="V486"/>
  <c r="U486"/>
  <c r="W486"/>
  <c r="C487"/>
  <c r="O488"/>
  <c r="O487"/>
  <c r="P487"/>
  <c r="I488"/>
  <c r="K488"/>
  <c r="P488"/>
  <c r="I490"/>
  <c r="K490"/>
  <c r="N490"/>
  <c r="O490"/>
  <c r="P490"/>
  <c r="V490"/>
  <c r="W490"/>
  <c r="U490"/>
  <c r="W491"/>
  <c r="C491"/>
  <c r="O492"/>
  <c r="O491"/>
  <c r="P491"/>
  <c r="I492"/>
  <c r="K492"/>
  <c r="P492"/>
  <c r="I494"/>
  <c r="K494"/>
  <c r="N494"/>
  <c r="O494"/>
  <c r="P494"/>
  <c r="V494"/>
  <c r="W494"/>
  <c r="U494"/>
  <c r="C495"/>
  <c r="O496"/>
  <c r="O495"/>
  <c r="P495"/>
  <c r="I496"/>
  <c r="J496"/>
  <c r="K496"/>
  <c r="P496"/>
  <c r="I498"/>
  <c r="J498"/>
  <c r="K498"/>
  <c r="N498"/>
  <c r="O498"/>
  <c r="P498"/>
  <c r="V498"/>
  <c r="U498"/>
  <c r="W498"/>
  <c r="C499"/>
  <c r="O500"/>
  <c r="O499"/>
  <c r="P499"/>
  <c r="I500"/>
  <c r="J500"/>
  <c r="K500"/>
  <c r="P500"/>
  <c r="I502"/>
  <c r="J502"/>
  <c r="K502"/>
  <c r="N502"/>
  <c r="O502"/>
  <c r="P502"/>
  <c r="V502"/>
  <c r="U502"/>
  <c r="W502"/>
  <c r="C503"/>
  <c r="O504"/>
  <c r="O503"/>
  <c r="P503"/>
  <c r="I504"/>
  <c r="K504"/>
  <c r="P504"/>
  <c r="I506"/>
  <c r="K506"/>
  <c r="N506"/>
  <c r="O506"/>
  <c r="P506"/>
  <c r="V506"/>
  <c r="W506"/>
  <c r="U506"/>
  <c r="W507"/>
  <c r="C507"/>
  <c r="O508"/>
  <c r="O507"/>
  <c r="P507"/>
  <c r="I508"/>
  <c r="K508"/>
  <c r="J508"/>
  <c r="P508"/>
  <c r="I510"/>
  <c r="K510"/>
  <c r="J510"/>
  <c r="N510"/>
  <c r="O510"/>
  <c r="P510"/>
  <c r="V510"/>
  <c r="W510"/>
  <c r="U510"/>
  <c r="C511"/>
  <c r="O512"/>
  <c r="O511"/>
  <c r="P511"/>
  <c r="I512"/>
  <c r="J512"/>
  <c r="K512"/>
  <c r="P512"/>
  <c r="I514"/>
  <c r="J514"/>
  <c r="K514"/>
  <c r="N514"/>
  <c r="O514"/>
  <c r="P514"/>
  <c r="V514"/>
  <c r="U514"/>
  <c r="W514"/>
  <c r="C515"/>
  <c r="O516"/>
  <c r="O515"/>
  <c r="P515"/>
  <c r="I516"/>
  <c r="J516"/>
  <c r="K516"/>
  <c r="P516"/>
  <c r="I518"/>
  <c r="J518"/>
  <c r="K518"/>
  <c r="N518"/>
  <c r="O518"/>
  <c r="P518"/>
  <c r="V518"/>
  <c r="U518"/>
  <c r="W518"/>
  <c r="C519"/>
  <c r="O520"/>
  <c r="O519"/>
  <c r="P519"/>
  <c r="I520"/>
  <c r="K520"/>
  <c r="P520"/>
  <c r="I522"/>
  <c r="K522"/>
  <c r="N522"/>
  <c r="O522"/>
  <c r="P522"/>
  <c r="V522"/>
  <c r="W522"/>
  <c r="U522"/>
  <c r="W523"/>
  <c r="C523"/>
  <c r="O524"/>
  <c r="O523"/>
  <c r="P523"/>
  <c r="I524"/>
  <c r="K524"/>
  <c r="J524"/>
  <c r="P524"/>
  <c r="I526"/>
  <c r="K526"/>
  <c r="J526"/>
  <c r="N526"/>
  <c r="O526"/>
  <c r="P526"/>
  <c r="V526"/>
  <c r="W526"/>
  <c r="U526"/>
  <c r="C527"/>
  <c r="O528"/>
  <c r="O527"/>
  <c r="P527"/>
  <c r="I528"/>
  <c r="J528"/>
  <c r="K528"/>
  <c r="P528"/>
  <c r="I530"/>
  <c r="J530"/>
  <c r="K530"/>
  <c r="N530"/>
  <c r="O530"/>
  <c r="P530"/>
  <c r="V530"/>
  <c r="U530"/>
  <c r="W530"/>
  <c r="C531"/>
  <c r="O532"/>
  <c r="O531"/>
  <c r="P531"/>
  <c r="I532"/>
  <c r="J532"/>
  <c r="K532"/>
  <c r="P532"/>
  <c r="I534"/>
  <c r="J534"/>
  <c r="K534"/>
  <c r="N534"/>
  <c r="O534"/>
  <c r="P534"/>
  <c r="V534"/>
  <c r="U534"/>
  <c r="W534"/>
  <c r="C535"/>
  <c r="O536"/>
  <c r="O535"/>
  <c r="P535"/>
  <c r="I536"/>
  <c r="K536"/>
  <c r="P536"/>
  <c r="I538"/>
  <c r="K538"/>
  <c r="N538"/>
  <c r="O538"/>
  <c r="P538"/>
  <c r="V538"/>
  <c r="W538"/>
  <c r="U538"/>
  <c r="W539"/>
  <c r="C539"/>
  <c r="O540"/>
  <c r="O539"/>
  <c r="P539"/>
  <c r="I540"/>
  <c r="K540"/>
  <c r="J540"/>
  <c r="P540"/>
  <c r="I542"/>
  <c r="K542"/>
  <c r="J542"/>
  <c r="N542"/>
  <c r="O542"/>
  <c r="P542"/>
  <c r="V542"/>
  <c r="W542"/>
  <c r="U542"/>
  <c r="C543"/>
  <c r="O544"/>
  <c r="O543"/>
  <c r="P543"/>
  <c r="I544"/>
  <c r="J544"/>
  <c r="K544"/>
  <c r="P544"/>
  <c r="I546"/>
  <c r="J546"/>
  <c r="K546"/>
  <c r="N546"/>
  <c r="O546"/>
  <c r="P546"/>
  <c r="V546"/>
  <c r="U546"/>
  <c r="W546"/>
  <c r="C547"/>
  <c r="O548"/>
  <c r="O547"/>
  <c r="P547"/>
  <c r="I548"/>
  <c r="J548"/>
  <c r="K548"/>
  <c r="P548"/>
  <c r="I550"/>
  <c r="J550"/>
  <c r="K550"/>
  <c r="N550"/>
  <c r="O550"/>
  <c r="P550"/>
  <c r="V550"/>
  <c r="U550"/>
  <c r="W550"/>
  <c r="C551"/>
  <c r="O552"/>
  <c r="O551"/>
  <c r="P551"/>
  <c r="I552"/>
  <c r="K552"/>
  <c r="P552"/>
  <c r="I554"/>
  <c r="K554"/>
  <c r="N554"/>
  <c r="O554"/>
  <c r="P554"/>
  <c r="V554"/>
  <c r="W554"/>
  <c r="U554"/>
  <c r="W555"/>
  <c r="C555"/>
  <c r="O556"/>
  <c r="O555"/>
  <c r="P555"/>
  <c r="I556"/>
  <c r="K556"/>
  <c r="J556"/>
  <c r="P556"/>
  <c r="I558"/>
  <c r="K558"/>
  <c r="J558"/>
  <c r="N558"/>
  <c r="O558"/>
  <c r="P558"/>
  <c r="V558"/>
  <c r="W558"/>
  <c r="U558"/>
  <c r="C559"/>
  <c r="O560"/>
  <c r="O559"/>
  <c r="P559"/>
  <c r="I560"/>
  <c r="J560"/>
  <c r="K560"/>
  <c r="P560"/>
  <c r="I562"/>
  <c r="J562"/>
  <c r="K562"/>
  <c r="N562"/>
  <c r="O562"/>
  <c r="P562"/>
  <c r="V562"/>
  <c r="U562"/>
  <c r="W562"/>
  <c r="C563"/>
  <c r="O564"/>
  <c r="O563"/>
  <c r="P563"/>
  <c r="I564"/>
  <c r="J564"/>
  <c r="K564"/>
  <c r="P564"/>
  <c r="I566"/>
  <c r="J566"/>
  <c r="K566"/>
  <c r="N566"/>
  <c r="O566"/>
  <c r="P566"/>
  <c r="V566"/>
  <c r="U566"/>
  <c r="W566"/>
  <c r="C567"/>
  <c r="O568"/>
  <c r="O567"/>
  <c r="P567"/>
  <c r="I568"/>
  <c r="K568"/>
  <c r="P568"/>
  <c r="I570"/>
  <c r="K570"/>
  <c r="N570"/>
  <c r="O570"/>
  <c r="P570"/>
  <c r="V570"/>
  <c r="W570"/>
  <c r="U570"/>
  <c r="W571"/>
  <c r="C571"/>
  <c r="O572"/>
  <c r="O571"/>
  <c r="P571"/>
  <c r="I572"/>
  <c r="K572"/>
  <c r="J572"/>
  <c r="P572"/>
  <c r="I574"/>
  <c r="K574"/>
  <c r="J574"/>
  <c r="N574"/>
  <c r="O574"/>
  <c r="P574"/>
  <c r="V574"/>
  <c r="W574"/>
  <c r="U574"/>
  <c r="C575"/>
  <c r="O576"/>
  <c r="O575"/>
  <c r="P575"/>
  <c r="I576"/>
  <c r="J576"/>
  <c r="K576"/>
  <c r="P576"/>
  <c r="I578"/>
  <c r="J578"/>
  <c r="K578"/>
  <c r="N578"/>
  <c r="O578"/>
  <c r="P578"/>
  <c r="V578"/>
  <c r="U578"/>
  <c r="W578"/>
  <c r="C579"/>
  <c r="O580"/>
  <c r="O579"/>
  <c r="P579"/>
  <c r="I580"/>
  <c r="J580"/>
  <c r="K580"/>
  <c r="P580"/>
  <c r="I582"/>
  <c r="J582"/>
  <c r="K582"/>
  <c r="N582"/>
  <c r="O582"/>
  <c r="P582"/>
  <c r="V582"/>
  <c r="U582"/>
  <c r="W582"/>
  <c r="C583"/>
  <c r="O584"/>
  <c r="O583"/>
  <c r="P583"/>
  <c r="I584"/>
  <c r="K584"/>
  <c r="P584"/>
  <c r="I586"/>
  <c r="K586"/>
  <c r="N586"/>
  <c r="O586"/>
  <c r="P586"/>
  <c r="V586"/>
  <c r="W586"/>
  <c r="U586"/>
  <c r="W587"/>
  <c r="C587"/>
  <c r="O588"/>
  <c r="O587"/>
  <c r="P587"/>
  <c r="I588"/>
  <c r="K588"/>
  <c r="J588"/>
  <c r="P588"/>
  <c r="I590"/>
  <c r="K590"/>
  <c r="J590"/>
  <c r="N590"/>
  <c r="O590"/>
  <c r="P590"/>
  <c r="V590"/>
  <c r="W590"/>
  <c r="U590"/>
  <c r="C591"/>
  <c r="O592"/>
  <c r="O591"/>
  <c r="P591"/>
  <c r="I592"/>
  <c r="J592"/>
  <c r="K592"/>
  <c r="P592"/>
  <c r="I594"/>
  <c r="J594"/>
  <c r="K594"/>
  <c r="N594"/>
  <c r="O594"/>
  <c r="P594"/>
  <c r="V594"/>
  <c r="U594"/>
  <c r="W594"/>
  <c r="C595"/>
  <c r="O596"/>
  <c r="O595"/>
  <c r="P595"/>
  <c r="I596"/>
  <c r="J596"/>
  <c r="K596"/>
  <c r="P596"/>
  <c r="I598"/>
  <c r="J598"/>
  <c r="K598"/>
  <c r="N598"/>
  <c r="O598"/>
  <c r="P598"/>
  <c r="V598"/>
  <c r="U598"/>
  <c r="W598"/>
  <c r="C599"/>
  <c r="O600"/>
  <c r="O599"/>
  <c r="P599"/>
  <c r="I600"/>
  <c r="K600"/>
  <c r="P600"/>
  <c r="I602"/>
  <c r="K602"/>
  <c r="N602"/>
  <c r="O602"/>
  <c r="P602"/>
  <c r="V602"/>
  <c r="W602"/>
  <c r="U602"/>
  <c r="W603"/>
  <c r="C603"/>
  <c r="O604"/>
  <c r="O603"/>
  <c r="P603"/>
  <c r="I604"/>
  <c r="K604"/>
  <c r="J604"/>
  <c r="P604"/>
  <c r="I606"/>
  <c r="K606"/>
  <c r="J606"/>
  <c r="N606"/>
  <c r="O606"/>
  <c r="P606"/>
  <c r="V606"/>
  <c r="W606"/>
  <c r="U606"/>
  <c r="C607"/>
  <c r="O608"/>
  <c r="O607"/>
  <c r="P607"/>
  <c r="I608"/>
  <c r="J608"/>
  <c r="K608"/>
  <c r="P608"/>
  <c r="I610"/>
  <c r="J610"/>
  <c r="K610"/>
  <c r="N610"/>
  <c r="O610"/>
  <c r="P610"/>
  <c r="V610"/>
  <c r="U610"/>
  <c r="W610"/>
  <c r="C611"/>
  <c r="O612"/>
  <c r="O611"/>
  <c r="P611"/>
  <c r="I612"/>
  <c r="J612"/>
  <c r="K612"/>
  <c r="P612"/>
  <c r="I614"/>
  <c r="J614"/>
  <c r="K614"/>
  <c r="N614"/>
  <c r="O614"/>
  <c r="P614"/>
  <c r="V614"/>
  <c r="U614"/>
  <c r="W614"/>
  <c r="C615"/>
  <c r="O616"/>
  <c r="O615"/>
  <c r="P615"/>
  <c r="I616"/>
  <c r="K616"/>
  <c r="P616"/>
  <c r="I618"/>
  <c r="K618"/>
  <c r="N618"/>
  <c r="O618"/>
  <c r="P618"/>
  <c r="V618"/>
  <c r="W618"/>
  <c r="U618"/>
  <c r="W619"/>
  <c r="C619"/>
  <c r="O620"/>
  <c r="O619"/>
  <c r="P619"/>
  <c r="I620"/>
  <c r="K620"/>
  <c r="J620"/>
  <c r="P620"/>
  <c r="I622"/>
  <c r="K622"/>
  <c r="J622"/>
  <c r="N622"/>
  <c r="O622"/>
  <c r="P622"/>
  <c r="V622"/>
  <c r="W622"/>
  <c r="U622"/>
  <c r="C623"/>
  <c r="O624"/>
  <c r="O623"/>
  <c r="P623"/>
  <c r="I624"/>
  <c r="J624"/>
  <c r="K624"/>
  <c r="P624"/>
  <c r="I626"/>
  <c r="J626"/>
  <c r="K626"/>
  <c r="N626"/>
  <c r="O626"/>
  <c r="P626"/>
  <c r="V626"/>
  <c r="U626"/>
  <c r="W626"/>
  <c r="C627"/>
  <c r="O628"/>
  <c r="O627"/>
  <c r="P627"/>
  <c r="I628"/>
  <c r="J628"/>
  <c r="K628"/>
  <c r="P628"/>
  <c r="I630"/>
  <c r="J630"/>
  <c r="K630"/>
  <c r="N630"/>
  <c r="O630"/>
  <c r="P630"/>
  <c r="V630"/>
  <c r="U630"/>
  <c r="W630"/>
  <c r="C631"/>
  <c r="O632"/>
  <c r="O631"/>
  <c r="P631"/>
  <c r="I632"/>
  <c r="K632"/>
  <c r="P632"/>
  <c r="I634"/>
  <c r="K634"/>
  <c r="N634"/>
  <c r="O634"/>
  <c r="P634"/>
  <c r="V634"/>
  <c r="W634"/>
  <c r="U634"/>
  <c r="W635"/>
  <c r="C635"/>
  <c r="O636"/>
  <c r="O635"/>
  <c r="P635"/>
  <c r="I636"/>
  <c r="K636"/>
  <c r="J636"/>
  <c r="P636"/>
  <c r="I638"/>
  <c r="K638"/>
  <c r="J638"/>
  <c r="N638"/>
  <c r="O638"/>
  <c r="P638"/>
  <c r="V638"/>
  <c r="W638"/>
  <c r="U638"/>
  <c r="C639"/>
  <c r="O640"/>
  <c r="O639"/>
  <c r="P639"/>
  <c r="W639"/>
  <c r="I640"/>
  <c r="J640"/>
  <c r="K640"/>
  <c r="P640"/>
  <c r="I642"/>
  <c r="J642"/>
  <c r="K642"/>
  <c r="N642"/>
  <c r="O642"/>
  <c r="P642"/>
  <c r="V642"/>
  <c r="U642"/>
  <c r="W642"/>
  <c r="C643"/>
  <c r="O644"/>
  <c r="O643"/>
  <c r="P643"/>
  <c r="V643"/>
  <c r="I644"/>
  <c r="J644"/>
  <c r="K644"/>
  <c r="P644"/>
  <c r="I646"/>
  <c r="J646"/>
  <c r="K646"/>
  <c r="N646"/>
  <c r="O646"/>
  <c r="P646"/>
  <c r="V646"/>
  <c r="U646"/>
  <c r="W646"/>
  <c r="C647"/>
  <c r="O648"/>
  <c r="O647"/>
  <c r="P647"/>
  <c r="I648"/>
  <c r="P648"/>
  <c r="I650"/>
  <c r="N650"/>
  <c r="O650"/>
  <c r="O651"/>
  <c r="P650"/>
  <c r="V650"/>
  <c r="W650"/>
  <c r="U650"/>
  <c r="C651"/>
  <c r="O652"/>
  <c r="P651"/>
  <c r="I652"/>
  <c r="K652"/>
  <c r="J652"/>
  <c r="P652"/>
  <c r="I654"/>
  <c r="K654"/>
  <c r="J654"/>
  <c r="N654"/>
  <c r="O654"/>
  <c r="P654"/>
  <c r="V654"/>
  <c r="W654"/>
  <c r="U654"/>
  <c r="C655"/>
  <c r="O656"/>
  <c r="O655"/>
  <c r="P655"/>
  <c r="W655"/>
  <c r="I656"/>
  <c r="J656"/>
  <c r="K656"/>
  <c r="P656"/>
  <c r="I658"/>
  <c r="J658"/>
  <c r="K658"/>
  <c r="N658"/>
  <c r="O658"/>
  <c r="P658"/>
  <c r="V658"/>
  <c r="U658"/>
  <c r="W658"/>
  <c r="C659"/>
  <c r="O660"/>
  <c r="O659"/>
  <c r="P659"/>
  <c r="I660"/>
  <c r="J660"/>
  <c r="K660"/>
  <c r="P660"/>
  <c r="I662"/>
  <c r="J662"/>
  <c r="K662"/>
  <c r="N662"/>
  <c r="O662"/>
  <c r="P662"/>
  <c r="V662"/>
  <c r="W662"/>
  <c r="C663"/>
  <c r="O664"/>
  <c r="O663"/>
  <c r="P663"/>
  <c r="I664"/>
  <c r="J664"/>
  <c r="K664"/>
  <c r="P664"/>
  <c r="I666"/>
  <c r="J666"/>
  <c r="N666"/>
  <c r="O666"/>
  <c r="O667"/>
  <c r="P666"/>
  <c r="V666"/>
  <c r="W666"/>
  <c r="U666"/>
  <c r="W667"/>
  <c r="C667"/>
  <c r="O668"/>
  <c r="P667"/>
  <c r="I668"/>
  <c r="K668"/>
  <c r="J668"/>
  <c r="P668"/>
  <c r="I670"/>
  <c r="K670"/>
  <c r="J670"/>
  <c r="N670"/>
  <c r="O670"/>
  <c r="P670"/>
  <c r="V670"/>
  <c r="W670"/>
  <c r="U670"/>
  <c r="C671"/>
  <c r="O672"/>
  <c r="O671"/>
  <c r="P671"/>
  <c r="I672"/>
  <c r="J672"/>
  <c r="K672"/>
  <c r="P672"/>
  <c r="I674"/>
  <c r="J674"/>
  <c r="N674"/>
  <c r="O674"/>
  <c r="O675"/>
  <c r="P674"/>
  <c r="V674"/>
  <c r="W674"/>
  <c r="U674"/>
  <c r="W675"/>
  <c r="C675"/>
  <c r="O676"/>
  <c r="P675"/>
  <c r="I676"/>
  <c r="J676"/>
  <c r="K676"/>
  <c r="P676"/>
  <c r="I678"/>
  <c r="J678"/>
  <c r="K678"/>
  <c r="N678"/>
  <c r="O678"/>
  <c r="P678"/>
  <c r="V678"/>
  <c r="W678"/>
  <c r="C679"/>
  <c r="O680"/>
  <c r="O679"/>
  <c r="P679"/>
  <c r="I680"/>
  <c r="J680"/>
  <c r="K680"/>
  <c r="P680"/>
  <c r="I682"/>
  <c r="J682"/>
  <c r="K682"/>
  <c r="N682"/>
  <c r="O682"/>
  <c r="P682"/>
  <c r="V682"/>
  <c r="U682"/>
  <c r="W682"/>
  <c r="C683"/>
  <c r="O684"/>
  <c r="O683"/>
  <c r="P683"/>
  <c r="I684"/>
  <c r="K684"/>
  <c r="J684"/>
  <c r="P684"/>
  <c r="I686"/>
  <c r="K686"/>
  <c r="N686"/>
  <c r="O686"/>
  <c r="P686"/>
  <c r="V686"/>
  <c r="W686"/>
  <c r="U686"/>
  <c r="V687"/>
  <c r="C687"/>
  <c r="O688"/>
  <c r="O687"/>
  <c r="P687"/>
  <c r="I688"/>
  <c r="J688"/>
  <c r="P688"/>
  <c r="I690"/>
  <c r="J690"/>
  <c r="K690"/>
  <c r="N690"/>
  <c r="O690"/>
  <c r="P690"/>
  <c r="V690"/>
  <c r="U690"/>
  <c r="W690"/>
  <c r="C691"/>
  <c r="O692"/>
  <c r="O691"/>
  <c r="P691"/>
  <c r="I692"/>
  <c r="J692"/>
  <c r="K692"/>
  <c r="P692"/>
  <c r="I694"/>
  <c r="J694"/>
  <c r="K694"/>
  <c r="N694"/>
  <c r="O694"/>
  <c r="P694"/>
  <c r="V694"/>
  <c r="U694"/>
  <c r="W695"/>
  <c r="W694"/>
  <c r="C695"/>
  <c r="O696"/>
  <c r="O695"/>
  <c r="P695"/>
  <c r="I696"/>
  <c r="K696"/>
  <c r="P696"/>
  <c r="I698"/>
  <c r="K698"/>
  <c r="N698"/>
  <c r="O698"/>
  <c r="P698"/>
  <c r="V698"/>
  <c r="W698"/>
  <c r="U698"/>
  <c r="W699"/>
  <c r="C699"/>
  <c r="O700"/>
  <c r="O699"/>
  <c r="P699"/>
  <c r="I700"/>
  <c r="K700"/>
  <c r="P700"/>
  <c r="I702"/>
  <c r="K702"/>
  <c r="J702"/>
  <c r="N702"/>
  <c r="O702"/>
  <c r="P702"/>
  <c r="V702"/>
  <c r="U702"/>
  <c r="W702"/>
  <c r="C703"/>
  <c r="O704"/>
  <c r="O703"/>
  <c r="P703"/>
  <c r="I704"/>
  <c r="K704"/>
  <c r="J704"/>
  <c r="P704"/>
  <c r="I706"/>
  <c r="K706"/>
  <c r="J706"/>
  <c r="N706"/>
  <c r="O706"/>
  <c r="P706"/>
  <c r="V706"/>
  <c r="W706"/>
  <c r="U706"/>
  <c r="W707"/>
  <c r="C707"/>
  <c r="O708"/>
  <c r="O707"/>
  <c r="P707"/>
  <c r="I708"/>
  <c r="K708"/>
  <c r="P708"/>
  <c r="I710"/>
  <c r="K710"/>
  <c r="N710"/>
  <c r="O710"/>
  <c r="P710"/>
  <c r="V710"/>
  <c r="W710"/>
  <c r="U710"/>
  <c r="V711"/>
  <c r="C711"/>
  <c r="O712"/>
  <c r="O711"/>
  <c r="P711"/>
  <c r="I712"/>
  <c r="J712"/>
  <c r="K712"/>
  <c r="P712"/>
  <c r="I714"/>
  <c r="J714"/>
  <c r="K714"/>
  <c r="N714"/>
  <c r="O714"/>
  <c r="P714"/>
  <c r="V714"/>
  <c r="U714"/>
  <c r="W714"/>
  <c r="C715"/>
  <c r="O716"/>
  <c r="O715"/>
  <c r="P715"/>
  <c r="I716"/>
  <c r="J716"/>
  <c r="K716"/>
  <c r="P716"/>
  <c r="I718"/>
  <c r="J718"/>
  <c r="K718"/>
  <c r="N718"/>
  <c r="O718"/>
  <c r="P718"/>
  <c r="V718"/>
  <c r="U718"/>
  <c r="W718"/>
  <c r="C719"/>
  <c r="O720"/>
  <c r="O719"/>
  <c r="P719"/>
  <c r="I720"/>
  <c r="K720"/>
  <c r="J720"/>
  <c r="P720"/>
  <c r="I722"/>
  <c r="K722"/>
  <c r="J722"/>
  <c r="N722"/>
  <c r="O722"/>
  <c r="P722"/>
  <c r="V722"/>
  <c r="W722"/>
  <c r="U722"/>
  <c r="W723"/>
  <c r="C723"/>
  <c r="O724"/>
  <c r="O723"/>
  <c r="P723"/>
  <c r="I724"/>
  <c r="K724"/>
  <c r="P724"/>
  <c r="I726"/>
  <c r="K726"/>
  <c r="N726"/>
  <c r="O726"/>
  <c r="P726"/>
  <c r="V726"/>
  <c r="W726"/>
  <c r="U726"/>
  <c r="V727"/>
  <c r="C727"/>
  <c r="O728"/>
  <c r="O727"/>
  <c r="P727"/>
  <c r="I728"/>
  <c r="J728"/>
  <c r="K728"/>
  <c r="P728"/>
  <c r="I730"/>
  <c r="J730"/>
  <c r="K730"/>
  <c r="N730"/>
  <c r="O730"/>
  <c r="P730"/>
  <c r="V730"/>
  <c r="U730"/>
  <c r="W730"/>
  <c r="C731"/>
  <c r="O732"/>
  <c r="O731"/>
  <c r="P731"/>
  <c r="I732"/>
  <c r="J732"/>
  <c r="K732"/>
  <c r="P732"/>
  <c r="I734"/>
  <c r="J734"/>
  <c r="K734"/>
  <c r="N734"/>
  <c r="O734"/>
  <c r="P734"/>
  <c r="V734"/>
  <c r="U734"/>
  <c r="W734"/>
  <c r="C735"/>
  <c r="O736"/>
  <c r="O735"/>
  <c r="P735"/>
  <c r="I736"/>
  <c r="K736"/>
  <c r="J736"/>
  <c r="P736"/>
  <c r="I738"/>
  <c r="K738"/>
  <c r="J738"/>
  <c r="N738"/>
  <c r="O738"/>
  <c r="P738"/>
  <c r="V738"/>
  <c r="W738"/>
  <c r="U738"/>
  <c r="W739"/>
  <c r="C739"/>
  <c r="O740"/>
  <c r="O739"/>
  <c r="P739"/>
  <c r="I740"/>
  <c r="K740"/>
  <c r="P740"/>
  <c r="I742"/>
  <c r="K742"/>
  <c r="N742"/>
  <c r="O742"/>
  <c r="P742"/>
  <c r="V742"/>
  <c r="W742"/>
  <c r="U742"/>
  <c r="V743"/>
  <c r="C743"/>
  <c r="O744"/>
  <c r="O743"/>
  <c r="P743"/>
  <c r="I744"/>
  <c r="J744"/>
  <c r="K744"/>
  <c r="P744"/>
  <c r="I746"/>
  <c r="J746"/>
  <c r="K746"/>
  <c r="N746"/>
  <c r="O746"/>
  <c r="P746"/>
  <c r="V746"/>
  <c r="U746"/>
  <c r="W746"/>
  <c r="C747"/>
  <c r="O748"/>
  <c r="O747"/>
  <c r="P747"/>
  <c r="I748"/>
  <c r="J748"/>
  <c r="K748"/>
  <c r="P748"/>
  <c r="I750"/>
  <c r="J750"/>
  <c r="K750"/>
  <c r="N750"/>
  <c r="O750"/>
  <c r="P750"/>
  <c r="V750"/>
  <c r="U750"/>
  <c r="W750"/>
  <c r="C751"/>
  <c r="O752"/>
  <c r="O751"/>
  <c r="P751"/>
  <c r="I752"/>
  <c r="K752"/>
  <c r="J752"/>
  <c r="P752"/>
  <c r="I754"/>
  <c r="K754"/>
  <c r="J754"/>
  <c r="N754"/>
  <c r="O754"/>
  <c r="P754"/>
  <c r="V754"/>
  <c r="W754"/>
  <c r="U754"/>
  <c r="W755"/>
  <c r="C755"/>
  <c r="O756"/>
  <c r="O755"/>
  <c r="P755"/>
  <c r="I756"/>
  <c r="K756"/>
  <c r="P756"/>
  <c r="I758"/>
  <c r="K758"/>
  <c r="N758"/>
  <c r="O758"/>
  <c r="P758"/>
  <c r="V758"/>
  <c r="W758"/>
  <c r="U758"/>
  <c r="V759"/>
  <c r="C759"/>
  <c r="O760"/>
  <c r="O759"/>
  <c r="P759"/>
  <c r="I760"/>
  <c r="J760"/>
  <c r="K760"/>
  <c r="P760"/>
  <c r="I762"/>
  <c r="J762"/>
  <c r="K762"/>
  <c r="N762"/>
  <c r="O762"/>
  <c r="P762"/>
  <c r="V762"/>
  <c r="U762"/>
  <c r="W762"/>
  <c r="C763"/>
  <c r="O764"/>
  <c r="O763"/>
  <c r="P763"/>
  <c r="I764"/>
  <c r="J764"/>
  <c r="K764"/>
  <c r="P764"/>
  <c r="I766"/>
  <c r="J766"/>
  <c r="K766"/>
  <c r="N766"/>
  <c r="O766"/>
  <c r="P766"/>
  <c r="V766"/>
  <c r="U766"/>
  <c r="W766"/>
  <c r="C767"/>
  <c r="O768"/>
  <c r="O767"/>
  <c r="P767"/>
  <c r="I768"/>
  <c r="K768"/>
  <c r="J768"/>
  <c r="P768"/>
  <c r="I770"/>
  <c r="K770"/>
  <c r="J770"/>
  <c r="N770"/>
  <c r="O770"/>
  <c r="P770"/>
  <c r="V770"/>
  <c r="W770"/>
  <c r="U770"/>
  <c r="W771"/>
  <c r="C771"/>
  <c r="O772"/>
  <c r="O771"/>
  <c r="P771"/>
  <c r="I772"/>
  <c r="K772"/>
  <c r="P772"/>
  <c r="I774"/>
  <c r="K774"/>
  <c r="N774"/>
  <c r="O774"/>
  <c r="P774"/>
  <c r="V774"/>
  <c r="W774"/>
  <c r="U774"/>
  <c r="V775"/>
  <c r="C775"/>
  <c r="O776"/>
  <c r="O775"/>
  <c r="P775"/>
  <c r="I776"/>
  <c r="J776"/>
  <c r="K776"/>
  <c r="P776"/>
  <c r="I778"/>
  <c r="J778"/>
  <c r="K778"/>
  <c r="N778"/>
  <c r="O778"/>
  <c r="P778"/>
  <c r="V778"/>
  <c r="U778"/>
  <c r="W778"/>
  <c r="C779"/>
  <c r="O780"/>
  <c r="O779"/>
  <c r="P779"/>
  <c r="I780"/>
  <c r="J780"/>
  <c r="K780"/>
  <c r="P780"/>
  <c r="I782"/>
  <c r="J782"/>
  <c r="K782"/>
  <c r="N782"/>
  <c r="O782"/>
  <c r="P782"/>
  <c r="V782"/>
  <c r="U782"/>
  <c r="W782"/>
  <c r="C783"/>
  <c r="O784"/>
  <c r="O783"/>
  <c r="P783"/>
  <c r="I784"/>
  <c r="K784"/>
  <c r="J784"/>
  <c r="P784"/>
  <c r="I786"/>
  <c r="K786"/>
  <c r="J786"/>
  <c r="N786"/>
  <c r="O786"/>
  <c r="P786"/>
  <c r="V786"/>
  <c r="W786"/>
  <c r="U786"/>
  <c r="W787"/>
  <c r="C787"/>
  <c r="O788"/>
  <c r="O787"/>
  <c r="P787"/>
  <c r="I788"/>
  <c r="K788"/>
  <c r="P788"/>
  <c r="I790"/>
  <c r="K790"/>
  <c r="N790"/>
  <c r="O790"/>
  <c r="P790"/>
  <c r="V790"/>
  <c r="W790"/>
  <c r="U790"/>
  <c r="V791"/>
  <c r="C791"/>
  <c r="O792"/>
  <c r="O791"/>
  <c r="P791"/>
  <c r="I792"/>
  <c r="J792"/>
  <c r="K792"/>
  <c r="P792"/>
  <c r="I794"/>
  <c r="J794"/>
  <c r="K794"/>
  <c r="N794"/>
  <c r="O794"/>
  <c r="P794"/>
  <c r="V794"/>
  <c r="U794"/>
  <c r="W794"/>
  <c r="C795"/>
  <c r="O796"/>
  <c r="O795"/>
  <c r="P795"/>
  <c r="I796"/>
  <c r="J796"/>
  <c r="K796"/>
  <c r="P796"/>
  <c r="I798"/>
  <c r="J798"/>
  <c r="K798"/>
  <c r="N798"/>
  <c r="O798"/>
  <c r="P798"/>
  <c r="V798"/>
  <c r="U798"/>
  <c r="W798"/>
  <c r="C799"/>
  <c r="O800"/>
  <c r="O799"/>
  <c r="P799"/>
  <c r="I800"/>
  <c r="K800"/>
  <c r="J800"/>
  <c r="P800"/>
  <c r="I802"/>
  <c r="K802"/>
  <c r="J802"/>
  <c r="N802"/>
  <c r="O802"/>
  <c r="P802"/>
  <c r="V802"/>
  <c r="W802"/>
  <c r="U802"/>
  <c r="W803"/>
  <c r="C803"/>
  <c r="O804"/>
  <c r="O803"/>
  <c r="P803"/>
  <c r="I804"/>
  <c r="K804"/>
  <c r="P804"/>
  <c r="I806"/>
  <c r="K806"/>
  <c r="N806"/>
  <c r="O806"/>
  <c r="P806"/>
  <c r="V806"/>
  <c r="W806"/>
  <c r="U806"/>
  <c r="V807"/>
  <c r="C807"/>
  <c r="O808"/>
  <c r="O807"/>
  <c r="P807"/>
  <c r="I808"/>
  <c r="J808"/>
  <c r="K808"/>
  <c r="P808"/>
  <c r="I810"/>
  <c r="J810"/>
  <c r="K810"/>
  <c r="N810"/>
  <c r="O810"/>
  <c r="P810"/>
  <c r="V810"/>
  <c r="U810"/>
  <c r="W810"/>
  <c r="C811"/>
  <c r="O812"/>
  <c r="O811"/>
  <c r="P811"/>
  <c r="I812"/>
  <c r="J812"/>
  <c r="K812"/>
  <c r="P812"/>
  <c r="I814"/>
  <c r="J814"/>
  <c r="K814"/>
  <c r="N814"/>
  <c r="O814"/>
  <c r="P814"/>
  <c r="V814"/>
  <c r="U814"/>
  <c r="W814"/>
  <c r="C815"/>
  <c r="O816"/>
  <c r="O815"/>
  <c r="P815"/>
  <c r="I816"/>
  <c r="K816"/>
  <c r="J816"/>
  <c r="P816"/>
  <c r="I818"/>
  <c r="K818"/>
  <c r="J818"/>
  <c r="N818"/>
  <c r="O818"/>
  <c r="P818"/>
  <c r="V818"/>
  <c r="W818"/>
  <c r="U818"/>
  <c r="W819"/>
  <c r="C819"/>
  <c r="O820"/>
  <c r="O819"/>
  <c r="P819"/>
  <c r="I820"/>
  <c r="K820"/>
  <c r="P820"/>
  <c r="I822"/>
  <c r="K822"/>
  <c r="N822"/>
  <c r="O822"/>
  <c r="P822"/>
  <c r="V822"/>
  <c r="W822"/>
  <c r="U822"/>
  <c r="V823"/>
  <c r="C823"/>
  <c r="O824"/>
  <c r="O823"/>
  <c r="P823"/>
  <c r="I824"/>
  <c r="J824"/>
  <c r="K824"/>
  <c r="P824"/>
  <c r="I826"/>
  <c r="J826"/>
  <c r="K826"/>
  <c r="N826"/>
  <c r="O826"/>
  <c r="P826"/>
  <c r="V826"/>
  <c r="U826"/>
  <c r="W826"/>
  <c r="C827"/>
  <c r="O828"/>
  <c r="O827"/>
  <c r="P827"/>
  <c r="I828"/>
  <c r="J828"/>
  <c r="K828"/>
  <c r="P828"/>
  <c r="I830"/>
  <c r="J830"/>
  <c r="K830"/>
  <c r="N830"/>
  <c r="O830"/>
  <c r="P830"/>
  <c r="V830"/>
  <c r="U830"/>
  <c r="W830"/>
  <c r="C831"/>
  <c r="O832"/>
  <c r="O831"/>
  <c r="P831"/>
  <c r="I832"/>
  <c r="K832"/>
  <c r="J832"/>
  <c r="P832"/>
  <c r="I834"/>
  <c r="K834"/>
  <c r="J834"/>
  <c r="N834"/>
  <c r="O834"/>
  <c r="P834"/>
  <c r="V834"/>
  <c r="W834"/>
  <c r="U834"/>
  <c r="W835"/>
  <c r="C835"/>
  <c r="O836"/>
  <c r="O835"/>
  <c r="P835"/>
  <c r="I836"/>
  <c r="K836"/>
  <c r="P836"/>
  <c r="I838"/>
  <c r="K838"/>
  <c r="N838"/>
  <c r="O838"/>
  <c r="P838"/>
  <c r="V838"/>
  <c r="W838"/>
  <c r="U838"/>
  <c r="V839"/>
  <c r="C839"/>
  <c r="O840"/>
  <c r="O839"/>
  <c r="P839"/>
  <c r="I840"/>
  <c r="J840"/>
  <c r="K840"/>
  <c r="P840"/>
  <c r="I842"/>
  <c r="J842"/>
  <c r="K842"/>
  <c r="N842"/>
  <c r="O842"/>
  <c r="P842"/>
  <c r="V842"/>
  <c r="U842"/>
  <c r="W842"/>
  <c r="C843"/>
  <c r="O844"/>
  <c r="O843"/>
  <c r="P843"/>
  <c r="I844"/>
  <c r="J844"/>
  <c r="K844"/>
  <c r="P844"/>
  <c r="I846"/>
  <c r="J846"/>
  <c r="K846"/>
  <c r="N846"/>
  <c r="O846"/>
  <c r="P846"/>
  <c r="V846"/>
  <c r="U846"/>
  <c r="W846"/>
  <c r="C847"/>
  <c r="O848"/>
  <c r="O847"/>
  <c r="P847"/>
  <c r="I848"/>
  <c r="K848"/>
  <c r="J848"/>
  <c r="P848"/>
  <c r="I850"/>
  <c r="K850"/>
  <c r="J850"/>
  <c r="N850"/>
  <c r="O850"/>
  <c r="P850"/>
  <c r="V850"/>
  <c r="W850"/>
  <c r="U850"/>
  <c r="W851"/>
  <c r="C851"/>
  <c r="O852"/>
  <c r="O851"/>
  <c r="P851"/>
  <c r="I852"/>
  <c r="K852"/>
  <c r="P852"/>
  <c r="I854"/>
  <c r="K854"/>
  <c r="N854"/>
  <c r="O854"/>
  <c r="P854"/>
  <c r="V854"/>
  <c r="W854"/>
  <c r="U854"/>
  <c r="V855"/>
  <c r="C855"/>
  <c r="O856"/>
  <c r="O855"/>
  <c r="P855"/>
  <c r="I856"/>
  <c r="J856"/>
  <c r="K856"/>
  <c r="P856"/>
  <c r="I858"/>
  <c r="J858"/>
  <c r="K858"/>
  <c r="N858"/>
  <c r="O858"/>
  <c r="P858"/>
  <c r="V858"/>
  <c r="U858"/>
  <c r="W858"/>
  <c r="C859"/>
  <c r="O860"/>
  <c r="O859"/>
  <c r="P859"/>
  <c r="I860"/>
  <c r="J860"/>
  <c r="K860"/>
  <c r="P860"/>
  <c r="I862"/>
  <c r="J862"/>
  <c r="K862"/>
  <c r="N862"/>
  <c r="O862"/>
  <c r="P862"/>
  <c r="V862"/>
  <c r="U862"/>
  <c r="W862"/>
  <c r="C863"/>
  <c r="O864"/>
  <c r="O863"/>
  <c r="P863"/>
  <c r="I864"/>
  <c r="K864"/>
  <c r="J864"/>
  <c r="P864"/>
  <c r="I866"/>
  <c r="K866"/>
  <c r="J866"/>
  <c r="N866"/>
  <c r="O866"/>
  <c r="P866"/>
  <c r="V866"/>
  <c r="W866"/>
  <c r="U866"/>
  <c r="W867"/>
  <c r="C867"/>
  <c r="O868"/>
  <c r="O867"/>
  <c r="P867"/>
  <c r="I868"/>
  <c r="K868"/>
  <c r="P868"/>
  <c r="I870"/>
  <c r="K870"/>
  <c r="N870"/>
  <c r="O870"/>
  <c r="P870"/>
  <c r="V870"/>
  <c r="W870"/>
  <c r="U870"/>
  <c r="V871"/>
  <c r="C871"/>
  <c r="O872"/>
  <c r="O871"/>
  <c r="P871"/>
  <c r="I872"/>
  <c r="J872"/>
  <c r="K872"/>
  <c r="P872"/>
  <c r="I874"/>
  <c r="J874"/>
  <c r="K874"/>
  <c r="N874"/>
  <c r="O874"/>
  <c r="P874"/>
  <c r="V874"/>
  <c r="U874"/>
  <c r="W874"/>
  <c r="C875"/>
  <c r="O876"/>
  <c r="O875"/>
  <c r="P875"/>
  <c r="I876"/>
  <c r="J876"/>
  <c r="K876"/>
  <c r="P876"/>
  <c r="I878"/>
  <c r="J878"/>
  <c r="K878"/>
  <c r="N878"/>
  <c r="O878"/>
  <c r="P878"/>
  <c r="V878"/>
  <c r="U878"/>
  <c r="W878"/>
  <c r="C879"/>
  <c r="O880"/>
  <c r="O879"/>
  <c r="P879"/>
  <c r="I880"/>
  <c r="K880"/>
  <c r="J880"/>
  <c r="P880"/>
  <c r="I882"/>
  <c r="K882"/>
  <c r="J882"/>
  <c r="N882"/>
  <c r="O882"/>
  <c r="P882"/>
  <c r="V882"/>
  <c r="W882"/>
  <c r="U882"/>
  <c r="W883"/>
  <c r="C883"/>
  <c r="O884"/>
  <c r="O883"/>
  <c r="P883"/>
  <c r="I884"/>
  <c r="K884"/>
  <c r="P884"/>
  <c r="I886"/>
  <c r="K886"/>
  <c r="N886"/>
  <c r="O886"/>
  <c r="P886"/>
  <c r="V886"/>
  <c r="W886"/>
  <c r="U886"/>
  <c r="V887"/>
  <c r="C887"/>
  <c r="O888"/>
  <c r="O887"/>
  <c r="P887"/>
  <c r="I888"/>
  <c r="J888"/>
  <c r="K888"/>
  <c r="P888"/>
  <c r="I890"/>
  <c r="J890"/>
  <c r="K890"/>
  <c r="N890"/>
  <c r="O890"/>
  <c r="P890"/>
  <c r="V890"/>
  <c r="U890"/>
  <c r="W890"/>
  <c r="C891"/>
  <c r="O892"/>
  <c r="O891"/>
  <c r="P891"/>
  <c r="I892"/>
  <c r="J892"/>
  <c r="K892"/>
  <c r="P892"/>
  <c r="I894"/>
  <c r="J894"/>
  <c r="K894"/>
  <c r="N894"/>
  <c r="O894"/>
  <c r="P894"/>
  <c r="V894"/>
  <c r="U894"/>
  <c r="W894"/>
  <c r="C895"/>
  <c r="O896"/>
  <c r="O895"/>
  <c r="P895"/>
  <c r="I896"/>
  <c r="K896"/>
  <c r="J896"/>
  <c r="P896"/>
  <c r="I898"/>
  <c r="K898"/>
  <c r="J898"/>
  <c r="N898"/>
  <c r="O898"/>
  <c r="P898"/>
  <c r="V898"/>
  <c r="W898"/>
  <c r="U898"/>
  <c r="W899"/>
  <c r="C899"/>
  <c r="O900"/>
  <c r="O899"/>
  <c r="P899"/>
  <c r="I900"/>
  <c r="K900"/>
  <c r="P900"/>
  <c r="I902"/>
  <c r="K902"/>
  <c r="N902"/>
  <c r="O902"/>
  <c r="P902"/>
  <c r="V902"/>
  <c r="W902"/>
  <c r="U902"/>
  <c r="V903"/>
  <c r="C903"/>
  <c r="O904"/>
  <c r="O903"/>
  <c r="P903"/>
  <c r="I904"/>
  <c r="J904"/>
  <c r="K904"/>
  <c r="P904"/>
  <c r="I906"/>
  <c r="J906"/>
  <c r="K906"/>
  <c r="N906"/>
  <c r="O906"/>
  <c r="P906"/>
  <c r="V906"/>
  <c r="U906"/>
  <c r="W906"/>
  <c r="C907"/>
  <c r="O908"/>
  <c r="O907"/>
  <c r="P907"/>
  <c r="I908"/>
  <c r="J908"/>
  <c r="K908"/>
  <c r="P908"/>
  <c r="I910"/>
  <c r="J910"/>
  <c r="K910"/>
  <c r="N910"/>
  <c r="O910"/>
  <c r="P910"/>
  <c r="V910"/>
  <c r="U910"/>
  <c r="W910"/>
  <c r="C911"/>
  <c r="O912"/>
  <c r="O911"/>
  <c r="P911"/>
  <c r="I912"/>
  <c r="K912"/>
  <c r="J912"/>
  <c r="P912"/>
  <c r="I914"/>
  <c r="K914"/>
  <c r="J914"/>
  <c r="N914"/>
  <c r="O914"/>
  <c r="P914"/>
  <c r="V914"/>
  <c r="W914"/>
  <c r="U914"/>
  <c r="W915"/>
  <c r="C915"/>
  <c r="O916"/>
  <c r="O915"/>
  <c r="P915"/>
  <c r="I916"/>
  <c r="K916"/>
  <c r="P916"/>
  <c r="I918"/>
  <c r="K918"/>
  <c r="N918"/>
  <c r="O918"/>
  <c r="P918"/>
  <c r="V918"/>
  <c r="W918"/>
  <c r="U918"/>
  <c r="V919"/>
  <c r="C919"/>
  <c r="O920"/>
  <c r="O919"/>
  <c r="P919"/>
  <c r="I920"/>
  <c r="J920"/>
  <c r="K920"/>
  <c r="P920"/>
  <c r="I922"/>
  <c r="J922"/>
  <c r="K922"/>
  <c r="N922"/>
  <c r="O922"/>
  <c r="P922"/>
  <c r="V922"/>
  <c r="U922"/>
  <c r="W922"/>
  <c r="C923"/>
  <c r="O924"/>
  <c r="O923"/>
  <c r="P923"/>
  <c r="I924"/>
  <c r="J924"/>
  <c r="K924"/>
  <c r="P924"/>
  <c r="I926"/>
  <c r="J926"/>
  <c r="K926"/>
  <c r="N926"/>
  <c r="O926"/>
  <c r="P926"/>
  <c r="V926"/>
  <c r="U926"/>
  <c r="W926"/>
  <c r="C927"/>
  <c r="O928"/>
  <c r="O927"/>
  <c r="P927"/>
  <c r="I928"/>
  <c r="K928"/>
  <c r="J928"/>
  <c r="P928"/>
  <c r="I930"/>
  <c r="K930"/>
  <c r="J930"/>
  <c r="N930"/>
  <c r="O930"/>
  <c r="P930"/>
  <c r="V930"/>
  <c r="W930"/>
  <c r="U930"/>
  <c r="W931"/>
  <c r="C931"/>
  <c r="O932"/>
  <c r="O931"/>
  <c r="P931"/>
  <c r="I932"/>
  <c r="K932"/>
  <c r="P932"/>
  <c r="I934"/>
  <c r="K934"/>
  <c r="N934"/>
  <c r="O934"/>
  <c r="P934"/>
  <c r="V934"/>
  <c r="W934"/>
  <c r="U934"/>
  <c r="V935"/>
  <c r="C935"/>
  <c r="O936"/>
  <c r="O935"/>
  <c r="P935"/>
  <c r="I936"/>
  <c r="J936"/>
  <c r="K936"/>
  <c r="P936"/>
  <c r="I938"/>
  <c r="J938"/>
  <c r="K938"/>
  <c r="N938"/>
  <c r="O938"/>
  <c r="P938"/>
  <c r="V938"/>
  <c r="U938"/>
  <c r="W938"/>
  <c r="C939"/>
  <c r="O940"/>
  <c r="O939"/>
  <c r="P939"/>
  <c r="I940"/>
  <c r="J940"/>
  <c r="K940"/>
  <c r="P940"/>
  <c r="I942"/>
  <c r="J942"/>
  <c r="K942"/>
  <c r="N942"/>
  <c r="O942"/>
  <c r="P942"/>
  <c r="V942"/>
  <c r="U942"/>
  <c r="W942"/>
  <c r="C943"/>
  <c r="O944"/>
  <c r="O943"/>
  <c r="P943"/>
  <c r="I944"/>
  <c r="K944"/>
  <c r="J944"/>
  <c r="P944"/>
  <c r="I946"/>
  <c r="K946"/>
  <c r="J946"/>
  <c r="N946"/>
  <c r="O946"/>
  <c r="P946"/>
  <c r="V946"/>
  <c r="W946"/>
  <c r="U946"/>
  <c r="W947"/>
  <c r="C947"/>
  <c r="O948"/>
  <c r="O947"/>
  <c r="P947"/>
  <c r="I948"/>
  <c r="K948"/>
  <c r="P948"/>
  <c r="I950"/>
  <c r="K950"/>
  <c r="N950"/>
  <c r="O950"/>
  <c r="P950"/>
  <c r="V950"/>
  <c r="W950"/>
  <c r="U950"/>
  <c r="V951"/>
  <c r="C951"/>
  <c r="O952"/>
  <c r="O951"/>
  <c r="P951"/>
  <c r="I952"/>
  <c r="J952"/>
  <c r="K952"/>
  <c r="P952"/>
  <c r="I954"/>
  <c r="J954"/>
  <c r="K954"/>
  <c r="N954"/>
  <c r="O954"/>
  <c r="P954"/>
  <c r="V954"/>
  <c r="U954"/>
  <c r="W954"/>
  <c r="C955"/>
  <c r="O956"/>
  <c r="O955"/>
  <c r="P955"/>
  <c r="W955"/>
  <c r="I956"/>
  <c r="J956"/>
  <c r="K956"/>
  <c r="P956"/>
  <c r="I958"/>
  <c r="J958"/>
  <c r="K958"/>
  <c r="N958"/>
  <c r="O958"/>
  <c r="P958"/>
  <c r="V958"/>
  <c r="U958"/>
  <c r="W958"/>
  <c r="C959"/>
  <c r="O960"/>
  <c r="O959"/>
  <c r="P959"/>
  <c r="V959"/>
  <c r="I960"/>
  <c r="K960"/>
  <c r="J960"/>
  <c r="P960"/>
  <c r="I962"/>
  <c r="K962"/>
  <c r="J962"/>
  <c r="N962"/>
  <c r="O962"/>
  <c r="P962"/>
  <c r="V962"/>
  <c r="W962"/>
  <c r="U962"/>
  <c r="W963"/>
  <c r="C963"/>
  <c r="O964"/>
  <c r="O963"/>
  <c r="P963"/>
  <c r="I964"/>
  <c r="P964"/>
  <c r="I966"/>
  <c r="N966"/>
  <c r="O966"/>
  <c r="O967"/>
  <c r="P966"/>
  <c r="V966"/>
  <c r="W966"/>
  <c r="U966"/>
  <c r="C967"/>
  <c r="O968"/>
  <c r="P967"/>
  <c r="I968"/>
  <c r="J968"/>
  <c r="K968"/>
  <c r="P968"/>
  <c r="I970"/>
  <c r="J970"/>
  <c r="K970"/>
  <c r="N970"/>
  <c r="O970"/>
  <c r="P970"/>
  <c r="V970"/>
  <c r="W970"/>
  <c r="C971"/>
  <c r="O972"/>
  <c r="O971"/>
  <c r="P971"/>
  <c r="I972"/>
  <c r="J972"/>
  <c r="K972"/>
  <c r="P972"/>
  <c r="I974"/>
  <c r="J974"/>
  <c r="K974"/>
  <c r="N974"/>
  <c r="O974"/>
  <c r="P974"/>
  <c r="V974"/>
  <c r="U974"/>
  <c r="W974"/>
  <c r="C975"/>
  <c r="O976"/>
  <c r="O975"/>
  <c r="P975"/>
  <c r="V975"/>
  <c r="I976"/>
  <c r="K976"/>
  <c r="J976"/>
  <c r="P976"/>
  <c r="I978"/>
  <c r="K978"/>
  <c r="J978"/>
  <c r="N978"/>
  <c r="O978"/>
  <c r="P978"/>
  <c r="V978"/>
  <c r="W978"/>
  <c r="U978"/>
  <c r="W979"/>
  <c r="C979"/>
  <c r="O980"/>
  <c r="O979"/>
  <c r="P979"/>
  <c r="I980"/>
  <c r="P980"/>
  <c r="I982"/>
  <c r="N982"/>
  <c r="O982"/>
  <c r="O983"/>
  <c r="P982"/>
  <c r="V982"/>
  <c r="W982"/>
  <c r="U982"/>
  <c r="V983"/>
  <c r="C983"/>
  <c r="O984"/>
  <c r="P983"/>
  <c r="I984"/>
  <c r="J984"/>
  <c r="K984"/>
  <c r="P984"/>
  <c r="I986"/>
  <c r="J986"/>
  <c r="K986"/>
  <c r="N986"/>
  <c r="O986"/>
  <c r="P986"/>
  <c r="V986"/>
  <c r="W986"/>
  <c r="C987"/>
  <c r="O988"/>
  <c r="O987"/>
  <c r="P987"/>
  <c r="I988"/>
  <c r="J988"/>
  <c r="K988"/>
  <c r="P988"/>
  <c r="I990"/>
  <c r="J990"/>
  <c r="K990"/>
  <c r="N990"/>
  <c r="O990"/>
  <c r="P990"/>
  <c r="V990"/>
  <c r="U990"/>
  <c r="W990"/>
  <c r="C991"/>
  <c r="O992"/>
  <c r="O991"/>
  <c r="P991"/>
  <c r="I992"/>
  <c r="K992"/>
  <c r="J992"/>
  <c r="P992"/>
  <c r="I994"/>
  <c r="K994"/>
  <c r="J994"/>
  <c r="N994"/>
  <c r="O994"/>
  <c r="P994"/>
  <c r="V994"/>
  <c r="W994"/>
  <c r="U994"/>
  <c r="C995"/>
  <c r="O996"/>
  <c r="O995"/>
  <c r="P995"/>
  <c r="I996"/>
  <c r="P996"/>
  <c r="I998"/>
  <c r="N998"/>
  <c r="O998"/>
  <c r="O999"/>
  <c r="P998"/>
  <c r="V998"/>
  <c r="W998"/>
  <c r="U998"/>
  <c r="V999"/>
  <c r="C999"/>
  <c r="O1000"/>
  <c r="P999"/>
  <c r="I1000"/>
  <c r="J1000"/>
  <c r="K1000"/>
  <c r="P1000"/>
  <c r="I290"/>
  <c r="J290"/>
  <c r="K290"/>
  <c r="N290"/>
  <c r="O290"/>
  <c r="P290"/>
  <c r="V290"/>
  <c r="W290"/>
  <c r="C291"/>
  <c r="F290" i="8"/>
  <c r="O292" i="7"/>
  <c r="I292"/>
  <c r="K292"/>
  <c r="J292"/>
  <c r="P292"/>
  <c r="N286"/>
  <c r="O286"/>
  <c r="P286"/>
  <c r="O288"/>
  <c r="P288"/>
  <c r="I402" i="2"/>
  <c r="J402"/>
  <c r="K402"/>
  <c r="O402"/>
  <c r="P402"/>
  <c r="V402"/>
  <c r="W402"/>
  <c r="U402"/>
  <c r="C403"/>
  <c r="O404"/>
  <c r="O403"/>
  <c r="P403"/>
  <c r="I404"/>
  <c r="P404"/>
  <c r="I406"/>
  <c r="O406"/>
  <c r="O407"/>
  <c r="P406"/>
  <c r="V406"/>
  <c r="W406"/>
  <c r="U406"/>
  <c r="C407"/>
  <c r="O408"/>
  <c r="P407"/>
  <c r="V407"/>
  <c r="I408"/>
  <c r="K408"/>
  <c r="P408"/>
  <c r="I410"/>
  <c r="K410"/>
  <c r="J410"/>
  <c r="O410"/>
  <c r="P410"/>
  <c r="V410"/>
  <c r="U410"/>
  <c r="W410"/>
  <c r="C411"/>
  <c r="O412"/>
  <c r="O411"/>
  <c r="P411"/>
  <c r="V411"/>
  <c r="W411"/>
  <c r="I412"/>
  <c r="J412"/>
  <c r="K412"/>
  <c r="P412"/>
  <c r="I414"/>
  <c r="J414"/>
  <c r="K414"/>
  <c r="O414"/>
  <c r="P414"/>
  <c r="V414"/>
  <c r="W414"/>
  <c r="C415"/>
  <c r="O416"/>
  <c r="O415"/>
  <c r="P415"/>
  <c r="I416"/>
  <c r="J416"/>
  <c r="K416"/>
  <c r="P416"/>
  <c r="I418"/>
  <c r="J418"/>
  <c r="K418"/>
  <c r="O418"/>
  <c r="O419"/>
  <c r="P418"/>
  <c r="V418"/>
  <c r="W418"/>
  <c r="U418"/>
  <c r="C419"/>
  <c r="O420"/>
  <c r="P419"/>
  <c r="I420"/>
  <c r="P420"/>
  <c r="I422"/>
  <c r="O422"/>
  <c r="O423"/>
  <c r="P422"/>
  <c r="V422"/>
  <c r="W422"/>
  <c r="U422"/>
  <c r="C423"/>
  <c r="O424"/>
  <c r="P423"/>
  <c r="V423"/>
  <c r="I424"/>
  <c r="K424"/>
  <c r="J424"/>
  <c r="P424"/>
  <c r="I426"/>
  <c r="K426"/>
  <c r="O426"/>
  <c r="P426"/>
  <c r="V426"/>
  <c r="U426"/>
  <c r="W427"/>
  <c r="W426"/>
  <c r="C427"/>
  <c r="O428"/>
  <c r="O427"/>
  <c r="P427"/>
  <c r="I428"/>
  <c r="J428"/>
  <c r="K428"/>
  <c r="P428"/>
  <c r="I430"/>
  <c r="J430"/>
  <c r="K430"/>
  <c r="O430"/>
  <c r="P430"/>
  <c r="V430"/>
  <c r="U430"/>
  <c r="V431"/>
  <c r="W430"/>
  <c r="C431"/>
  <c r="O432"/>
  <c r="O431"/>
  <c r="P431"/>
  <c r="I432"/>
  <c r="J432"/>
  <c r="K432"/>
  <c r="P432"/>
  <c r="I434"/>
  <c r="J434"/>
  <c r="K434"/>
  <c r="O434"/>
  <c r="P434"/>
  <c r="V434"/>
  <c r="W434"/>
  <c r="U434"/>
  <c r="C435"/>
  <c r="O436"/>
  <c r="O435"/>
  <c r="P435"/>
  <c r="I436"/>
  <c r="P436"/>
  <c r="I438"/>
  <c r="O438"/>
  <c r="O439"/>
  <c r="P438"/>
  <c r="V438"/>
  <c r="W438"/>
  <c r="U438"/>
  <c r="C439"/>
  <c r="O440"/>
  <c r="P439"/>
  <c r="V439"/>
  <c r="I440"/>
  <c r="K440"/>
  <c r="P440"/>
  <c r="I442"/>
  <c r="K442"/>
  <c r="J442"/>
  <c r="O442"/>
  <c r="P442"/>
  <c r="V442"/>
  <c r="U442"/>
  <c r="W442"/>
  <c r="C443"/>
  <c r="O444"/>
  <c r="O443"/>
  <c r="P443"/>
  <c r="V443"/>
  <c r="W443"/>
  <c r="I444"/>
  <c r="J444"/>
  <c r="K444"/>
  <c r="P444"/>
  <c r="I446"/>
  <c r="J446"/>
  <c r="K446"/>
  <c r="O446"/>
  <c r="P446"/>
  <c r="V446"/>
  <c r="W446"/>
  <c r="C447"/>
  <c r="O448"/>
  <c r="O447"/>
  <c r="P447"/>
  <c r="I448"/>
  <c r="J448"/>
  <c r="K448"/>
  <c r="P448"/>
  <c r="I450"/>
  <c r="J450"/>
  <c r="K450"/>
  <c r="O450"/>
  <c r="O451"/>
  <c r="P450"/>
  <c r="V450"/>
  <c r="W450"/>
  <c r="U450"/>
  <c r="C451"/>
  <c r="O452"/>
  <c r="P451"/>
  <c r="I452"/>
  <c r="P452"/>
  <c r="I454"/>
  <c r="O454"/>
  <c r="O455"/>
  <c r="P454"/>
  <c r="V454"/>
  <c r="W454"/>
  <c r="U454"/>
  <c r="C455"/>
  <c r="O456"/>
  <c r="P455"/>
  <c r="V455"/>
  <c r="I456"/>
  <c r="K456"/>
  <c r="J456"/>
  <c r="P456"/>
  <c r="I458"/>
  <c r="K458"/>
  <c r="O458"/>
  <c r="P458"/>
  <c r="V458"/>
  <c r="U458"/>
  <c r="W459"/>
  <c r="W458"/>
  <c r="C459"/>
  <c r="O460"/>
  <c r="O459"/>
  <c r="P459"/>
  <c r="I460"/>
  <c r="J460"/>
  <c r="K460"/>
  <c r="P460"/>
  <c r="I462"/>
  <c r="J462"/>
  <c r="K462"/>
  <c r="O462"/>
  <c r="P462"/>
  <c r="V462"/>
  <c r="U462"/>
  <c r="V463"/>
  <c r="W462"/>
  <c r="C463"/>
  <c r="O464"/>
  <c r="O463"/>
  <c r="P463"/>
  <c r="I464"/>
  <c r="J464"/>
  <c r="K464"/>
  <c r="P464"/>
  <c r="I466"/>
  <c r="J466"/>
  <c r="K466"/>
  <c r="O466"/>
  <c r="P466"/>
  <c r="V466"/>
  <c r="W466"/>
  <c r="U466"/>
  <c r="C467"/>
  <c r="O468"/>
  <c r="O467"/>
  <c r="P467"/>
  <c r="I468"/>
  <c r="P468"/>
  <c r="I470"/>
  <c r="O470"/>
  <c r="O471"/>
  <c r="P470"/>
  <c r="V470"/>
  <c r="W470"/>
  <c r="U470"/>
  <c r="C471"/>
  <c r="O472"/>
  <c r="P471"/>
  <c r="V471"/>
  <c r="I472"/>
  <c r="K472"/>
  <c r="P472"/>
  <c r="I474"/>
  <c r="K474"/>
  <c r="J474"/>
  <c r="O474"/>
  <c r="P474"/>
  <c r="V474"/>
  <c r="U474"/>
  <c r="W474"/>
  <c r="C475"/>
  <c r="O476"/>
  <c r="O475"/>
  <c r="P475"/>
  <c r="V475"/>
  <c r="W475"/>
  <c r="I476"/>
  <c r="J476"/>
  <c r="K476"/>
  <c r="P476"/>
  <c r="I478"/>
  <c r="J478"/>
  <c r="K478"/>
  <c r="O478"/>
  <c r="P478"/>
  <c r="V478"/>
  <c r="W478"/>
  <c r="C479"/>
  <c r="O480"/>
  <c r="O479"/>
  <c r="P479"/>
  <c r="I480"/>
  <c r="J480"/>
  <c r="K480"/>
  <c r="P480"/>
  <c r="I482"/>
  <c r="J482"/>
  <c r="K482"/>
  <c r="O482"/>
  <c r="O483"/>
  <c r="P482"/>
  <c r="V482"/>
  <c r="W482"/>
  <c r="U482"/>
  <c r="C483"/>
  <c r="O484"/>
  <c r="P483"/>
  <c r="I484"/>
  <c r="P484"/>
  <c r="I486"/>
  <c r="O486"/>
  <c r="O487"/>
  <c r="P486"/>
  <c r="V486"/>
  <c r="W486"/>
  <c r="U486"/>
  <c r="C487"/>
  <c r="O488"/>
  <c r="P487"/>
  <c r="V487"/>
  <c r="I488"/>
  <c r="J488"/>
  <c r="K488"/>
  <c r="P488"/>
  <c r="I490"/>
  <c r="J490"/>
  <c r="K490"/>
  <c r="O490"/>
  <c r="P490"/>
  <c r="V490"/>
  <c r="W490"/>
  <c r="C491"/>
  <c r="O492"/>
  <c r="O491"/>
  <c r="P491"/>
  <c r="I492"/>
  <c r="J492"/>
  <c r="K492"/>
  <c r="P492"/>
  <c r="I494"/>
  <c r="J494"/>
  <c r="K494"/>
  <c r="O494"/>
  <c r="O495"/>
  <c r="P494"/>
  <c r="V494"/>
  <c r="U494"/>
  <c r="W494"/>
  <c r="C495"/>
  <c r="O496"/>
  <c r="P495"/>
  <c r="I496"/>
  <c r="J496"/>
  <c r="K496"/>
  <c r="P496"/>
  <c r="I498"/>
  <c r="J498"/>
  <c r="O498"/>
  <c r="O499"/>
  <c r="P498"/>
  <c r="V498"/>
  <c r="W498"/>
  <c r="U498"/>
  <c r="W499"/>
  <c r="C499"/>
  <c r="O500"/>
  <c r="P499"/>
  <c r="V499"/>
  <c r="I500"/>
  <c r="K500"/>
  <c r="J500"/>
  <c r="P500"/>
  <c r="I502"/>
  <c r="K502"/>
  <c r="O502"/>
  <c r="P502"/>
  <c r="V502"/>
  <c r="U502"/>
  <c r="W502"/>
  <c r="C503"/>
  <c r="O504"/>
  <c r="P503"/>
  <c r="I504"/>
  <c r="J504"/>
  <c r="P504"/>
  <c r="I506"/>
  <c r="J506"/>
  <c r="O506"/>
  <c r="P506"/>
  <c r="V506"/>
  <c r="W506"/>
  <c r="C507"/>
  <c r="O508"/>
  <c r="O507"/>
  <c r="P507"/>
  <c r="I508"/>
  <c r="J508"/>
  <c r="K508"/>
  <c r="P508"/>
  <c r="I510"/>
  <c r="J510"/>
  <c r="K510"/>
  <c r="O510"/>
  <c r="P510"/>
  <c r="V510"/>
  <c r="U510"/>
  <c r="W510"/>
  <c r="C511"/>
  <c r="O512"/>
  <c r="O511"/>
  <c r="P511"/>
  <c r="I512"/>
  <c r="J512"/>
  <c r="P512"/>
  <c r="I514"/>
  <c r="J514"/>
  <c r="O514"/>
  <c r="P514"/>
  <c r="V514"/>
  <c r="W514"/>
  <c r="U514"/>
  <c r="C515"/>
  <c r="O516"/>
  <c r="O515"/>
  <c r="P515"/>
  <c r="I516"/>
  <c r="K516"/>
  <c r="P516"/>
  <c r="I518"/>
  <c r="K518"/>
  <c r="O518"/>
  <c r="P518"/>
  <c r="V518"/>
  <c r="U518"/>
  <c r="W518"/>
  <c r="C519"/>
  <c r="O520"/>
  <c r="P519"/>
  <c r="I520"/>
  <c r="K520"/>
  <c r="P520"/>
  <c r="I522"/>
  <c r="K522"/>
  <c r="O522"/>
  <c r="P522"/>
  <c r="V522"/>
  <c r="U522"/>
  <c r="V523"/>
  <c r="W522"/>
  <c r="C523"/>
  <c r="O524"/>
  <c r="O523"/>
  <c r="P523"/>
  <c r="W523"/>
  <c r="I524"/>
  <c r="J524"/>
  <c r="K524"/>
  <c r="P524"/>
  <c r="I526"/>
  <c r="J526"/>
  <c r="K526"/>
  <c r="O526"/>
  <c r="P526"/>
  <c r="V526"/>
  <c r="W526"/>
  <c r="U526"/>
  <c r="C527"/>
  <c r="O528"/>
  <c r="O527"/>
  <c r="P527"/>
  <c r="I528"/>
  <c r="J528"/>
  <c r="P528"/>
  <c r="I530"/>
  <c r="J530"/>
  <c r="K530"/>
  <c r="O530"/>
  <c r="P530"/>
  <c r="V530"/>
  <c r="W530"/>
  <c r="U530"/>
  <c r="C531"/>
  <c r="O532"/>
  <c r="O531"/>
  <c r="P531"/>
  <c r="I532"/>
  <c r="K532"/>
  <c r="P532"/>
  <c r="I534"/>
  <c r="K534"/>
  <c r="J534"/>
  <c r="O534"/>
  <c r="O535"/>
  <c r="P534"/>
  <c r="V534"/>
  <c r="W534"/>
  <c r="U534"/>
  <c r="C535"/>
  <c r="O536"/>
  <c r="P535"/>
  <c r="V535"/>
  <c r="I536"/>
  <c r="J536"/>
  <c r="K536"/>
  <c r="P536"/>
  <c r="I538"/>
  <c r="J538"/>
  <c r="K538"/>
  <c r="O538"/>
  <c r="P538"/>
  <c r="V538"/>
  <c r="U538"/>
  <c r="V539"/>
  <c r="W538"/>
  <c r="C539"/>
  <c r="O540"/>
  <c r="O539"/>
  <c r="P539"/>
  <c r="I540"/>
  <c r="J540"/>
  <c r="K540"/>
  <c r="P540"/>
  <c r="I542"/>
  <c r="J542"/>
  <c r="K542"/>
  <c r="O542"/>
  <c r="O543"/>
  <c r="P542"/>
  <c r="V542"/>
  <c r="W542"/>
  <c r="U542"/>
  <c r="V543"/>
  <c r="C543"/>
  <c r="O544"/>
  <c r="P543"/>
  <c r="I544"/>
  <c r="J544"/>
  <c r="K544"/>
  <c r="P544"/>
  <c r="I546"/>
  <c r="J546"/>
  <c r="K546"/>
  <c r="O546"/>
  <c r="O547"/>
  <c r="P546"/>
  <c r="V546"/>
  <c r="W546"/>
  <c r="U546"/>
  <c r="W547"/>
  <c r="C547"/>
  <c r="O548"/>
  <c r="P547"/>
  <c r="I548"/>
  <c r="K548"/>
  <c r="J548"/>
  <c r="P548"/>
  <c r="I550"/>
  <c r="K550"/>
  <c r="J550"/>
  <c r="O550"/>
  <c r="O551"/>
  <c r="P550"/>
  <c r="V550"/>
  <c r="W550"/>
  <c r="U550"/>
  <c r="C551"/>
  <c r="O552"/>
  <c r="P551"/>
  <c r="V551"/>
  <c r="I552"/>
  <c r="J552"/>
  <c r="K552"/>
  <c r="P552"/>
  <c r="I554"/>
  <c r="J554"/>
  <c r="K554"/>
  <c r="O554"/>
  <c r="P554"/>
  <c r="V554"/>
  <c r="W554"/>
  <c r="C555"/>
  <c r="O556"/>
  <c r="O555"/>
  <c r="P555"/>
  <c r="I556"/>
  <c r="J556"/>
  <c r="K556"/>
  <c r="P556"/>
  <c r="I558"/>
  <c r="J558"/>
  <c r="K558"/>
  <c r="O558"/>
  <c r="O559"/>
  <c r="P558"/>
  <c r="V558"/>
  <c r="U558"/>
  <c r="W558"/>
  <c r="C559"/>
  <c r="O560"/>
  <c r="P559"/>
  <c r="I560"/>
  <c r="J560"/>
  <c r="K560"/>
  <c r="P560"/>
  <c r="I562"/>
  <c r="J562"/>
  <c r="O562"/>
  <c r="O563"/>
  <c r="P562"/>
  <c r="V562"/>
  <c r="W562"/>
  <c r="U562"/>
  <c r="W563"/>
  <c r="C563"/>
  <c r="O564"/>
  <c r="P563"/>
  <c r="V563"/>
  <c r="I564"/>
  <c r="K564"/>
  <c r="J564"/>
  <c r="P564"/>
  <c r="I566"/>
  <c r="K566"/>
  <c r="O566"/>
  <c r="P566"/>
  <c r="V566"/>
  <c r="U566"/>
  <c r="W566"/>
  <c r="C567"/>
  <c r="O568"/>
  <c r="P567"/>
  <c r="I568"/>
  <c r="J568"/>
  <c r="P568"/>
  <c r="I570"/>
  <c r="J570"/>
  <c r="O570"/>
  <c r="P570"/>
  <c r="V570"/>
  <c r="W570"/>
  <c r="C571"/>
  <c r="O572"/>
  <c r="O571"/>
  <c r="P571"/>
  <c r="I572"/>
  <c r="J572"/>
  <c r="K572"/>
  <c r="P572"/>
  <c r="I574"/>
  <c r="J574"/>
  <c r="K574"/>
  <c r="O574"/>
  <c r="P574"/>
  <c r="V574"/>
  <c r="U574"/>
  <c r="W574"/>
  <c r="C575"/>
  <c r="O576"/>
  <c r="O575"/>
  <c r="P575"/>
  <c r="I576"/>
  <c r="J576"/>
  <c r="P576"/>
  <c r="I578"/>
  <c r="J578"/>
  <c r="O578"/>
  <c r="P578"/>
  <c r="V578"/>
  <c r="W578"/>
  <c r="U578"/>
  <c r="C579"/>
  <c r="O580"/>
  <c r="O579"/>
  <c r="P579"/>
  <c r="I580"/>
  <c r="K580"/>
  <c r="P580"/>
  <c r="I582"/>
  <c r="K582"/>
  <c r="O582"/>
  <c r="P582"/>
  <c r="V582"/>
  <c r="U582"/>
  <c r="W582"/>
  <c r="C583"/>
  <c r="O584"/>
  <c r="P583"/>
  <c r="I584"/>
  <c r="K584"/>
  <c r="P584"/>
  <c r="I586"/>
  <c r="K586"/>
  <c r="O586"/>
  <c r="P586"/>
  <c r="V586"/>
  <c r="U586"/>
  <c r="V587"/>
  <c r="W586"/>
  <c r="C587"/>
  <c r="O588"/>
  <c r="O587"/>
  <c r="P587"/>
  <c r="W587"/>
  <c r="I588"/>
  <c r="J588"/>
  <c r="K588"/>
  <c r="P588"/>
  <c r="I590"/>
  <c r="J590"/>
  <c r="K590"/>
  <c r="O590"/>
  <c r="P590"/>
  <c r="V590"/>
  <c r="W590"/>
  <c r="U590"/>
  <c r="C591"/>
  <c r="O592"/>
  <c r="O591"/>
  <c r="P591"/>
  <c r="I592"/>
  <c r="J592"/>
  <c r="P592"/>
  <c r="I594"/>
  <c r="J594"/>
  <c r="O594"/>
  <c r="O595"/>
  <c r="P594"/>
  <c r="V594"/>
  <c r="W594"/>
  <c r="U594"/>
  <c r="W595"/>
  <c r="C595"/>
  <c r="O596"/>
  <c r="P595"/>
  <c r="I596"/>
  <c r="K596"/>
  <c r="P596"/>
  <c r="I598"/>
  <c r="K598"/>
  <c r="O598"/>
  <c r="O599"/>
  <c r="P598"/>
  <c r="V598"/>
  <c r="U598"/>
  <c r="W598"/>
  <c r="C599"/>
  <c r="O600"/>
  <c r="P599"/>
  <c r="I600"/>
  <c r="J600"/>
  <c r="K600"/>
  <c r="P600"/>
  <c r="I602"/>
  <c r="J602"/>
  <c r="K602"/>
  <c r="O602"/>
  <c r="P602"/>
  <c r="V602"/>
  <c r="U602"/>
  <c r="W602"/>
  <c r="C603"/>
  <c r="O604"/>
  <c r="O603"/>
  <c r="P603"/>
  <c r="I604"/>
  <c r="J604"/>
  <c r="K604"/>
  <c r="P604"/>
  <c r="I606"/>
  <c r="J606"/>
  <c r="K606"/>
  <c r="O606"/>
  <c r="P606"/>
  <c r="V606"/>
  <c r="W606"/>
  <c r="U606"/>
  <c r="C607"/>
  <c r="O608"/>
  <c r="O607"/>
  <c r="P607"/>
  <c r="I608"/>
  <c r="J608"/>
  <c r="P608"/>
  <c r="I610"/>
  <c r="J610"/>
  <c r="O610"/>
  <c r="O611"/>
  <c r="P610"/>
  <c r="V610"/>
  <c r="W610"/>
  <c r="U610"/>
  <c r="W611"/>
  <c r="C611"/>
  <c r="O612"/>
  <c r="P611"/>
  <c r="I612"/>
  <c r="K612"/>
  <c r="P612"/>
  <c r="I614"/>
  <c r="K614"/>
  <c r="O614"/>
  <c r="O615"/>
  <c r="P614"/>
  <c r="V614"/>
  <c r="U614"/>
  <c r="W614"/>
  <c r="C615"/>
  <c r="O616"/>
  <c r="P615"/>
  <c r="I616"/>
  <c r="J616"/>
  <c r="K616"/>
  <c r="P616"/>
  <c r="I618"/>
  <c r="J618"/>
  <c r="K618"/>
  <c r="O618"/>
  <c r="P618"/>
  <c r="V618"/>
  <c r="U618"/>
  <c r="W618"/>
  <c r="C619"/>
  <c r="O620"/>
  <c r="O619"/>
  <c r="P619"/>
  <c r="I620"/>
  <c r="J620"/>
  <c r="K620"/>
  <c r="P620"/>
  <c r="I622"/>
  <c r="J622"/>
  <c r="K622"/>
  <c r="O622"/>
  <c r="P622"/>
  <c r="V622"/>
  <c r="W622"/>
  <c r="U622"/>
  <c r="C623"/>
  <c r="O624"/>
  <c r="O623"/>
  <c r="P623"/>
  <c r="I624"/>
  <c r="J624"/>
  <c r="P624"/>
  <c r="I626"/>
  <c r="J626"/>
  <c r="O626"/>
  <c r="O627"/>
  <c r="P626"/>
  <c r="V626"/>
  <c r="W626"/>
  <c r="U626"/>
  <c r="W627"/>
  <c r="C627"/>
  <c r="O628"/>
  <c r="P627"/>
  <c r="I628"/>
  <c r="K628"/>
  <c r="P628"/>
  <c r="I630"/>
  <c r="K630"/>
  <c r="O630"/>
  <c r="O631"/>
  <c r="P630"/>
  <c r="V630"/>
  <c r="U630"/>
  <c r="W630"/>
  <c r="C631"/>
  <c r="O632"/>
  <c r="P631"/>
  <c r="I632"/>
  <c r="J632"/>
  <c r="K632"/>
  <c r="P632"/>
  <c r="I634"/>
  <c r="J634"/>
  <c r="K634"/>
  <c r="O634"/>
  <c r="P634"/>
  <c r="V634"/>
  <c r="U634"/>
  <c r="W634"/>
  <c r="C635"/>
  <c r="O636"/>
  <c r="O635"/>
  <c r="P635"/>
  <c r="I636"/>
  <c r="J636"/>
  <c r="K636"/>
  <c r="P636"/>
  <c r="I638"/>
  <c r="J638"/>
  <c r="K638"/>
  <c r="O638"/>
  <c r="P638"/>
  <c r="V638"/>
  <c r="W638"/>
  <c r="U638"/>
  <c r="C639"/>
  <c r="O640"/>
  <c r="O639"/>
  <c r="P639"/>
  <c r="I640"/>
  <c r="J640"/>
  <c r="P640"/>
  <c r="I642"/>
  <c r="J642"/>
  <c r="O642"/>
  <c r="O643"/>
  <c r="P642"/>
  <c r="V642"/>
  <c r="W642"/>
  <c r="U642"/>
  <c r="W643"/>
  <c r="C643"/>
  <c r="O644"/>
  <c r="P643"/>
  <c r="I644"/>
  <c r="K644"/>
  <c r="P644"/>
  <c r="I646"/>
  <c r="K646"/>
  <c r="O646"/>
  <c r="O647"/>
  <c r="P646"/>
  <c r="V646"/>
  <c r="U646"/>
  <c r="W646"/>
  <c r="C647"/>
  <c r="O648"/>
  <c r="P647"/>
  <c r="I648"/>
  <c r="J648"/>
  <c r="K648"/>
  <c r="P648"/>
  <c r="I650"/>
  <c r="J650"/>
  <c r="K650"/>
  <c r="O650"/>
  <c r="P650"/>
  <c r="V650"/>
  <c r="U650"/>
  <c r="W650"/>
  <c r="C651"/>
  <c r="O652"/>
  <c r="O651"/>
  <c r="P651"/>
  <c r="I652"/>
  <c r="J652"/>
  <c r="K652"/>
  <c r="P652"/>
  <c r="I654"/>
  <c r="J654"/>
  <c r="K654"/>
  <c r="O654"/>
  <c r="P654"/>
  <c r="V654"/>
  <c r="W654"/>
  <c r="U654"/>
  <c r="C655"/>
  <c r="O656"/>
  <c r="O655"/>
  <c r="P655"/>
  <c r="I656"/>
  <c r="J656"/>
  <c r="P656"/>
  <c r="I658"/>
  <c r="J658"/>
  <c r="O658"/>
  <c r="O659"/>
  <c r="P658"/>
  <c r="V658"/>
  <c r="W658"/>
  <c r="U658"/>
  <c r="W659"/>
  <c r="C659"/>
  <c r="O660"/>
  <c r="P659"/>
  <c r="I660"/>
  <c r="K660"/>
  <c r="P660"/>
  <c r="I662"/>
  <c r="K662"/>
  <c r="O662"/>
  <c r="O663"/>
  <c r="P662"/>
  <c r="V662"/>
  <c r="U662"/>
  <c r="W662"/>
  <c r="C663"/>
  <c r="O664"/>
  <c r="P663"/>
  <c r="I664"/>
  <c r="J664"/>
  <c r="K664"/>
  <c r="P664"/>
  <c r="I666"/>
  <c r="J666"/>
  <c r="K666"/>
  <c r="O666"/>
  <c r="P666"/>
  <c r="V666"/>
  <c r="U666"/>
  <c r="W666"/>
  <c r="C667"/>
  <c r="O668"/>
  <c r="O667"/>
  <c r="P667"/>
  <c r="I668"/>
  <c r="J668"/>
  <c r="K668"/>
  <c r="P668"/>
  <c r="I670"/>
  <c r="J670"/>
  <c r="K670"/>
  <c r="O670"/>
  <c r="P670"/>
  <c r="V670"/>
  <c r="W670"/>
  <c r="U670"/>
  <c r="C671"/>
  <c r="O672"/>
  <c r="O671"/>
  <c r="P671"/>
  <c r="I672"/>
  <c r="J672"/>
  <c r="P672"/>
  <c r="I674"/>
  <c r="J674"/>
  <c r="O674"/>
  <c r="O675"/>
  <c r="P674"/>
  <c r="V674"/>
  <c r="W674"/>
  <c r="U674"/>
  <c r="W675"/>
  <c r="C675"/>
  <c r="O676"/>
  <c r="P675"/>
  <c r="I676"/>
  <c r="K676"/>
  <c r="P676"/>
  <c r="I678"/>
  <c r="K678"/>
  <c r="O678"/>
  <c r="O679"/>
  <c r="P678"/>
  <c r="V678"/>
  <c r="U678"/>
  <c r="W678"/>
  <c r="C679"/>
  <c r="O680"/>
  <c r="P679"/>
  <c r="I680"/>
  <c r="J680"/>
  <c r="K680"/>
  <c r="P680"/>
  <c r="I682"/>
  <c r="J682"/>
  <c r="K682"/>
  <c r="O682"/>
  <c r="P682"/>
  <c r="V682"/>
  <c r="U682"/>
  <c r="W682"/>
  <c r="C683"/>
  <c r="O684"/>
  <c r="O683"/>
  <c r="P683"/>
  <c r="I684"/>
  <c r="J684"/>
  <c r="K684"/>
  <c r="P684"/>
  <c r="I686"/>
  <c r="J686"/>
  <c r="K686"/>
  <c r="O686"/>
  <c r="P686"/>
  <c r="V686"/>
  <c r="W686"/>
  <c r="U686"/>
  <c r="C687"/>
  <c r="O688"/>
  <c r="O687"/>
  <c r="P687"/>
  <c r="I688"/>
  <c r="J688"/>
  <c r="P688"/>
  <c r="I690"/>
  <c r="J690"/>
  <c r="O690"/>
  <c r="O691"/>
  <c r="P690"/>
  <c r="V690"/>
  <c r="W690"/>
  <c r="U690"/>
  <c r="W691"/>
  <c r="C691"/>
  <c r="O692"/>
  <c r="P691"/>
  <c r="I692"/>
  <c r="K692"/>
  <c r="P692"/>
  <c r="I694"/>
  <c r="K694"/>
  <c r="O694"/>
  <c r="O695"/>
  <c r="P694"/>
  <c r="V694"/>
  <c r="U694"/>
  <c r="W694"/>
  <c r="C695"/>
  <c r="O696"/>
  <c r="P695"/>
  <c r="I696"/>
  <c r="J696"/>
  <c r="K696"/>
  <c r="P696"/>
  <c r="I698"/>
  <c r="J698"/>
  <c r="K698"/>
  <c r="O698"/>
  <c r="P698"/>
  <c r="V698"/>
  <c r="U698"/>
  <c r="W698"/>
  <c r="C699"/>
  <c r="O700"/>
  <c r="O699"/>
  <c r="P699"/>
  <c r="I700"/>
  <c r="J700"/>
  <c r="K700"/>
  <c r="P700"/>
  <c r="I702"/>
  <c r="J702"/>
  <c r="K702"/>
  <c r="O702"/>
  <c r="P702"/>
  <c r="V702"/>
  <c r="W702"/>
  <c r="U702"/>
  <c r="C703"/>
  <c r="O704"/>
  <c r="O703"/>
  <c r="P703"/>
  <c r="I704"/>
  <c r="J704"/>
  <c r="P704"/>
  <c r="I706"/>
  <c r="J706"/>
  <c r="O706"/>
  <c r="O707"/>
  <c r="P706"/>
  <c r="V706"/>
  <c r="W706"/>
  <c r="U706"/>
  <c r="W707"/>
  <c r="C707"/>
  <c r="O708"/>
  <c r="P707"/>
  <c r="I708"/>
  <c r="K708"/>
  <c r="P708"/>
  <c r="I710"/>
  <c r="K710"/>
  <c r="O710"/>
  <c r="O711"/>
  <c r="P710"/>
  <c r="V710"/>
  <c r="U710"/>
  <c r="W710"/>
  <c r="C711"/>
  <c r="O712"/>
  <c r="P711"/>
  <c r="I712"/>
  <c r="J712"/>
  <c r="K712"/>
  <c r="P712"/>
  <c r="I714"/>
  <c r="J714"/>
  <c r="K714"/>
  <c r="O714"/>
  <c r="P714"/>
  <c r="V714"/>
  <c r="U714"/>
  <c r="W714"/>
  <c r="C715"/>
  <c r="O716"/>
  <c r="O715"/>
  <c r="P715"/>
  <c r="I716"/>
  <c r="J716"/>
  <c r="K716"/>
  <c r="P716"/>
  <c r="I718"/>
  <c r="J718"/>
  <c r="K718"/>
  <c r="O718"/>
  <c r="P718"/>
  <c r="V718"/>
  <c r="W718"/>
  <c r="U718"/>
  <c r="C719"/>
  <c r="O720"/>
  <c r="O719"/>
  <c r="P719"/>
  <c r="I720"/>
  <c r="J720"/>
  <c r="P720"/>
  <c r="I722"/>
  <c r="J722"/>
  <c r="O722"/>
  <c r="O723"/>
  <c r="P722"/>
  <c r="V722"/>
  <c r="W722"/>
  <c r="U722"/>
  <c r="W723"/>
  <c r="C723"/>
  <c r="O724"/>
  <c r="P723"/>
  <c r="I724"/>
  <c r="K724"/>
  <c r="P724"/>
  <c r="I726"/>
  <c r="K726"/>
  <c r="O726"/>
  <c r="O727"/>
  <c r="P726"/>
  <c r="V726"/>
  <c r="U726"/>
  <c r="W726"/>
  <c r="C727"/>
  <c r="O728"/>
  <c r="P727"/>
  <c r="I728"/>
  <c r="J728"/>
  <c r="K728"/>
  <c r="P728"/>
  <c r="I730"/>
  <c r="J730"/>
  <c r="K730"/>
  <c r="O730"/>
  <c r="P730"/>
  <c r="V730"/>
  <c r="U730"/>
  <c r="W730"/>
  <c r="C731"/>
  <c r="O732"/>
  <c r="O731"/>
  <c r="P731"/>
  <c r="I732"/>
  <c r="J732"/>
  <c r="K732"/>
  <c r="P732"/>
  <c r="I734"/>
  <c r="J734"/>
  <c r="K734"/>
  <c r="O734"/>
  <c r="P734"/>
  <c r="V734"/>
  <c r="W734"/>
  <c r="U734"/>
  <c r="C735"/>
  <c r="O736"/>
  <c r="O735"/>
  <c r="P735"/>
  <c r="I736"/>
  <c r="J736"/>
  <c r="P736"/>
  <c r="I738"/>
  <c r="J738"/>
  <c r="O738"/>
  <c r="O739"/>
  <c r="P738"/>
  <c r="V738"/>
  <c r="W738"/>
  <c r="U738"/>
  <c r="W739"/>
  <c r="C739"/>
  <c r="O740"/>
  <c r="P739"/>
  <c r="I740"/>
  <c r="K740"/>
  <c r="P740"/>
  <c r="I742"/>
  <c r="K742"/>
  <c r="O742"/>
  <c r="O743"/>
  <c r="P742"/>
  <c r="V742"/>
  <c r="U742"/>
  <c r="W742"/>
  <c r="C743"/>
  <c r="O744"/>
  <c r="P743"/>
  <c r="I744"/>
  <c r="J744"/>
  <c r="K744"/>
  <c r="P744"/>
  <c r="I746"/>
  <c r="J746"/>
  <c r="K746"/>
  <c r="O746"/>
  <c r="P746"/>
  <c r="V746"/>
  <c r="U746"/>
  <c r="W746"/>
  <c r="C747"/>
  <c r="O748"/>
  <c r="O747"/>
  <c r="P747"/>
  <c r="I748"/>
  <c r="J748"/>
  <c r="K748"/>
  <c r="P748"/>
  <c r="I750"/>
  <c r="J750"/>
  <c r="K750"/>
  <c r="O750"/>
  <c r="P750"/>
  <c r="V750"/>
  <c r="W750"/>
  <c r="U750"/>
  <c r="C751"/>
  <c r="O752"/>
  <c r="O751"/>
  <c r="P751"/>
  <c r="I752"/>
  <c r="J752"/>
  <c r="P752"/>
  <c r="I754"/>
  <c r="J754"/>
  <c r="O754"/>
  <c r="O755"/>
  <c r="P754"/>
  <c r="V754"/>
  <c r="W754"/>
  <c r="U754"/>
  <c r="W755"/>
  <c r="C755"/>
  <c r="O756"/>
  <c r="P755"/>
  <c r="I756"/>
  <c r="K756"/>
  <c r="P756"/>
  <c r="I758"/>
  <c r="K758"/>
  <c r="O758"/>
  <c r="O759"/>
  <c r="P758"/>
  <c r="V758"/>
  <c r="U758"/>
  <c r="W758"/>
  <c r="C759"/>
  <c r="O760"/>
  <c r="P759"/>
  <c r="I760"/>
  <c r="J760"/>
  <c r="K760"/>
  <c r="P760"/>
  <c r="I762"/>
  <c r="J762"/>
  <c r="K762"/>
  <c r="O762"/>
  <c r="P762"/>
  <c r="V762"/>
  <c r="U762"/>
  <c r="W762"/>
  <c r="C763"/>
  <c r="O764"/>
  <c r="O763"/>
  <c r="P763"/>
  <c r="I764"/>
  <c r="J764"/>
  <c r="K764"/>
  <c r="P764"/>
  <c r="I766"/>
  <c r="J766"/>
  <c r="K766"/>
  <c r="O766"/>
  <c r="P766"/>
  <c r="V766"/>
  <c r="W766"/>
  <c r="U766"/>
  <c r="C767"/>
  <c r="O768"/>
  <c r="O767"/>
  <c r="P767"/>
  <c r="I768"/>
  <c r="J768"/>
  <c r="P768"/>
  <c r="I770"/>
  <c r="J770"/>
  <c r="O770"/>
  <c r="O771"/>
  <c r="P770"/>
  <c r="V770"/>
  <c r="W770"/>
  <c r="U770"/>
  <c r="W771"/>
  <c r="C771"/>
  <c r="O772"/>
  <c r="P771"/>
  <c r="I772"/>
  <c r="K772"/>
  <c r="P772"/>
  <c r="I774"/>
  <c r="K774"/>
  <c r="O774"/>
  <c r="O775"/>
  <c r="P774"/>
  <c r="V774"/>
  <c r="U774"/>
  <c r="W774"/>
  <c r="C775"/>
  <c r="O776"/>
  <c r="P775"/>
  <c r="I776"/>
  <c r="J776"/>
  <c r="K776"/>
  <c r="P776"/>
  <c r="I778"/>
  <c r="J778"/>
  <c r="K778"/>
  <c r="O778"/>
  <c r="P778"/>
  <c r="V778"/>
  <c r="U778"/>
  <c r="W778"/>
  <c r="C779"/>
  <c r="O780"/>
  <c r="O779"/>
  <c r="P779"/>
  <c r="I780"/>
  <c r="J780"/>
  <c r="K780"/>
  <c r="P780"/>
  <c r="I782"/>
  <c r="J782"/>
  <c r="K782"/>
  <c r="O782"/>
  <c r="P782"/>
  <c r="V782"/>
  <c r="W782"/>
  <c r="U782"/>
  <c r="C783"/>
  <c r="O784"/>
  <c r="O783"/>
  <c r="P783"/>
  <c r="I784"/>
  <c r="J784"/>
  <c r="P784"/>
  <c r="I786"/>
  <c r="J786"/>
  <c r="O786"/>
  <c r="O787"/>
  <c r="P786"/>
  <c r="V786"/>
  <c r="W786"/>
  <c r="U786"/>
  <c r="W787"/>
  <c r="C787"/>
  <c r="O788"/>
  <c r="P787"/>
  <c r="I788"/>
  <c r="K788"/>
  <c r="P788"/>
  <c r="I790"/>
  <c r="K790"/>
  <c r="O790"/>
  <c r="O791"/>
  <c r="P790"/>
  <c r="V790"/>
  <c r="U790"/>
  <c r="W790"/>
  <c r="C791"/>
  <c r="O792"/>
  <c r="P791"/>
  <c r="I792"/>
  <c r="J792"/>
  <c r="K792"/>
  <c r="P792"/>
  <c r="I794"/>
  <c r="J794"/>
  <c r="K794"/>
  <c r="O794"/>
  <c r="P794"/>
  <c r="V794"/>
  <c r="U794"/>
  <c r="W794"/>
  <c r="C795"/>
  <c r="O796"/>
  <c r="O795"/>
  <c r="P795"/>
  <c r="I796"/>
  <c r="J796"/>
  <c r="K796"/>
  <c r="P796"/>
  <c r="I798"/>
  <c r="J798"/>
  <c r="K798"/>
  <c r="O798"/>
  <c r="P798"/>
  <c r="V798"/>
  <c r="W798"/>
  <c r="U798"/>
  <c r="C799"/>
  <c r="O800"/>
  <c r="O799"/>
  <c r="P799"/>
  <c r="I800"/>
  <c r="J800"/>
  <c r="P800"/>
  <c r="I802"/>
  <c r="J802"/>
  <c r="O802"/>
  <c r="O803"/>
  <c r="P802"/>
  <c r="V802"/>
  <c r="W802"/>
  <c r="U802"/>
  <c r="W803"/>
  <c r="C803"/>
  <c r="O804"/>
  <c r="P803"/>
  <c r="I804"/>
  <c r="K804"/>
  <c r="P804"/>
  <c r="I806"/>
  <c r="K806"/>
  <c r="O806"/>
  <c r="O807"/>
  <c r="P806"/>
  <c r="V806"/>
  <c r="U806"/>
  <c r="W806"/>
  <c r="C807"/>
  <c r="O808"/>
  <c r="P807"/>
  <c r="I808"/>
  <c r="J808"/>
  <c r="K808"/>
  <c r="P808"/>
  <c r="I810"/>
  <c r="J810"/>
  <c r="K810"/>
  <c r="O810"/>
  <c r="P810"/>
  <c r="V810"/>
  <c r="U810"/>
  <c r="W810"/>
  <c r="C811"/>
  <c r="O812"/>
  <c r="O811"/>
  <c r="P811"/>
  <c r="I812"/>
  <c r="J812"/>
  <c r="K812"/>
  <c r="P812"/>
  <c r="I814"/>
  <c r="J814"/>
  <c r="K814"/>
  <c r="O814"/>
  <c r="P814"/>
  <c r="V814"/>
  <c r="W814"/>
  <c r="U814"/>
  <c r="C815"/>
  <c r="O816"/>
  <c r="O815"/>
  <c r="P815"/>
  <c r="I816"/>
  <c r="J816"/>
  <c r="P816"/>
  <c r="I818"/>
  <c r="J818"/>
  <c r="O818"/>
  <c r="O819"/>
  <c r="P818"/>
  <c r="V818"/>
  <c r="W818"/>
  <c r="U818"/>
  <c r="W819"/>
  <c r="C819"/>
  <c r="O820"/>
  <c r="P819"/>
  <c r="I820"/>
  <c r="K820"/>
  <c r="P820"/>
  <c r="I822"/>
  <c r="K822"/>
  <c r="O822"/>
  <c r="O823"/>
  <c r="P822"/>
  <c r="V822"/>
  <c r="U822"/>
  <c r="W822"/>
  <c r="C823"/>
  <c r="O824"/>
  <c r="P823"/>
  <c r="I824"/>
  <c r="J824"/>
  <c r="K824"/>
  <c r="P824"/>
  <c r="I826"/>
  <c r="J826"/>
  <c r="K826"/>
  <c r="O826"/>
  <c r="P826"/>
  <c r="V826"/>
  <c r="U826"/>
  <c r="W826"/>
  <c r="C827"/>
  <c r="O828"/>
  <c r="O827"/>
  <c r="P827"/>
  <c r="I828"/>
  <c r="J828"/>
  <c r="K828"/>
  <c r="P828"/>
  <c r="I830"/>
  <c r="J830"/>
  <c r="K830"/>
  <c r="O830"/>
  <c r="P830"/>
  <c r="V830"/>
  <c r="W830"/>
  <c r="U830"/>
  <c r="C831"/>
  <c r="O832"/>
  <c r="O831"/>
  <c r="P831"/>
  <c r="I832"/>
  <c r="J832"/>
  <c r="P832"/>
  <c r="I834"/>
  <c r="J834"/>
  <c r="O834"/>
  <c r="O835"/>
  <c r="P834"/>
  <c r="V834"/>
  <c r="W834"/>
  <c r="U834"/>
  <c r="W835"/>
  <c r="C835"/>
  <c r="O836"/>
  <c r="P835"/>
  <c r="I836"/>
  <c r="K836"/>
  <c r="P836"/>
  <c r="I838"/>
  <c r="K838"/>
  <c r="O838"/>
  <c r="O839"/>
  <c r="P838"/>
  <c r="V838"/>
  <c r="U838"/>
  <c r="W838"/>
  <c r="C839"/>
  <c r="O840"/>
  <c r="P839"/>
  <c r="I840"/>
  <c r="J840"/>
  <c r="K840"/>
  <c r="P840"/>
  <c r="I842"/>
  <c r="J842"/>
  <c r="K842"/>
  <c r="O842"/>
  <c r="P842"/>
  <c r="V842"/>
  <c r="U842"/>
  <c r="W842"/>
  <c r="C843"/>
  <c r="O844"/>
  <c r="O843"/>
  <c r="P843"/>
  <c r="I844"/>
  <c r="J844"/>
  <c r="K844"/>
  <c r="P844"/>
  <c r="I846"/>
  <c r="J846"/>
  <c r="K846"/>
  <c r="O846"/>
  <c r="P846"/>
  <c r="V846"/>
  <c r="W846"/>
  <c r="U846"/>
  <c r="C847"/>
  <c r="O848"/>
  <c r="O847"/>
  <c r="P847"/>
  <c r="I848"/>
  <c r="J848"/>
  <c r="P848"/>
  <c r="I850"/>
  <c r="J850"/>
  <c r="O850"/>
  <c r="O851"/>
  <c r="P850"/>
  <c r="V850"/>
  <c r="W850"/>
  <c r="U850"/>
  <c r="W851"/>
  <c r="C851"/>
  <c r="O852"/>
  <c r="P851"/>
  <c r="I852"/>
  <c r="K852"/>
  <c r="P852"/>
  <c r="I854"/>
  <c r="K854"/>
  <c r="O854"/>
  <c r="O855"/>
  <c r="P854"/>
  <c r="V854"/>
  <c r="U854"/>
  <c r="W854"/>
  <c r="C855"/>
  <c r="O856"/>
  <c r="P855"/>
  <c r="I856"/>
  <c r="J856"/>
  <c r="K856"/>
  <c r="P856"/>
  <c r="I858"/>
  <c r="J858"/>
  <c r="K858"/>
  <c r="O858"/>
  <c r="P858"/>
  <c r="V858"/>
  <c r="U858"/>
  <c r="W858"/>
  <c r="C859"/>
  <c r="O860"/>
  <c r="O859"/>
  <c r="P859"/>
  <c r="I860"/>
  <c r="J860"/>
  <c r="K860"/>
  <c r="P860"/>
  <c r="I862"/>
  <c r="J862"/>
  <c r="K862"/>
  <c r="O862"/>
  <c r="P862"/>
  <c r="V862"/>
  <c r="W862"/>
  <c r="U862"/>
  <c r="C863"/>
  <c r="O864"/>
  <c r="O863"/>
  <c r="P863"/>
  <c r="I864"/>
  <c r="J864"/>
  <c r="P864"/>
  <c r="I866"/>
  <c r="J866"/>
  <c r="O866"/>
  <c r="O867"/>
  <c r="P866"/>
  <c r="V866"/>
  <c r="W866"/>
  <c r="U866"/>
  <c r="W867"/>
  <c r="C867"/>
  <c r="O868"/>
  <c r="P867"/>
  <c r="I868"/>
  <c r="K868"/>
  <c r="P868"/>
  <c r="I870"/>
  <c r="K870"/>
  <c r="O870"/>
  <c r="O871"/>
  <c r="P870"/>
  <c r="V870"/>
  <c r="U870"/>
  <c r="W870"/>
  <c r="C871"/>
  <c r="O872"/>
  <c r="P871"/>
  <c r="I872"/>
  <c r="J872"/>
  <c r="K872"/>
  <c r="P872"/>
  <c r="I874"/>
  <c r="J874"/>
  <c r="K874"/>
  <c r="O874"/>
  <c r="P874"/>
  <c r="V874"/>
  <c r="U874"/>
  <c r="W874"/>
  <c r="C875"/>
  <c r="O876"/>
  <c r="O875"/>
  <c r="P875"/>
  <c r="I876"/>
  <c r="J876"/>
  <c r="K876"/>
  <c r="P876"/>
  <c r="I878"/>
  <c r="J878"/>
  <c r="K878"/>
  <c r="O878"/>
  <c r="P878"/>
  <c r="V878"/>
  <c r="W878"/>
  <c r="U878"/>
  <c r="C879"/>
  <c r="O880"/>
  <c r="O879"/>
  <c r="P879"/>
  <c r="I880"/>
  <c r="J880"/>
  <c r="P880"/>
  <c r="I882"/>
  <c r="J882"/>
  <c r="O882"/>
  <c r="O883"/>
  <c r="P882"/>
  <c r="V882"/>
  <c r="W882"/>
  <c r="U882"/>
  <c r="C883"/>
  <c r="O884"/>
  <c r="P883"/>
  <c r="I884"/>
  <c r="P884"/>
  <c r="I886"/>
  <c r="O886"/>
  <c r="O887"/>
  <c r="P886"/>
  <c r="V886"/>
  <c r="U886"/>
  <c r="W886"/>
  <c r="C887"/>
  <c r="O888"/>
  <c r="P887"/>
  <c r="I888"/>
  <c r="J888"/>
  <c r="K888"/>
  <c r="P888"/>
  <c r="I890"/>
  <c r="J890"/>
  <c r="K890"/>
  <c r="O890"/>
  <c r="P890"/>
  <c r="V890"/>
  <c r="U890"/>
  <c r="W890"/>
  <c r="C891"/>
  <c r="O892"/>
  <c r="O891"/>
  <c r="P891"/>
  <c r="I892"/>
  <c r="J892"/>
  <c r="K892"/>
  <c r="P892"/>
  <c r="I894"/>
  <c r="J894"/>
  <c r="K894"/>
  <c r="O894"/>
  <c r="P894"/>
  <c r="V894"/>
  <c r="W894"/>
  <c r="U894"/>
  <c r="C895"/>
  <c r="O896"/>
  <c r="O895"/>
  <c r="P895"/>
  <c r="I896"/>
  <c r="J896"/>
  <c r="P896"/>
  <c r="I898"/>
  <c r="J898"/>
  <c r="O898"/>
  <c r="O899"/>
  <c r="P898"/>
  <c r="V898"/>
  <c r="W898"/>
  <c r="U898"/>
  <c r="C899"/>
  <c r="O900"/>
  <c r="P899"/>
  <c r="I900"/>
  <c r="P900"/>
  <c r="I902"/>
  <c r="O902"/>
  <c r="O903"/>
  <c r="P902"/>
  <c r="V902"/>
  <c r="U902"/>
  <c r="W902"/>
  <c r="C903"/>
  <c r="O904"/>
  <c r="P903"/>
  <c r="V903"/>
  <c r="I904"/>
  <c r="J904"/>
  <c r="K904"/>
  <c r="P904"/>
  <c r="I906"/>
  <c r="J906"/>
  <c r="K906"/>
  <c r="O906"/>
  <c r="P906"/>
  <c r="V906"/>
  <c r="U906"/>
  <c r="W906"/>
  <c r="C907"/>
  <c r="O908"/>
  <c r="O907"/>
  <c r="P907"/>
  <c r="I908"/>
  <c r="J908"/>
  <c r="K908"/>
  <c r="P908"/>
  <c r="I910"/>
  <c r="J910"/>
  <c r="K910"/>
  <c r="O910"/>
  <c r="P910"/>
  <c r="V910"/>
  <c r="W910"/>
  <c r="U910"/>
  <c r="C911"/>
  <c r="O912"/>
  <c r="O911"/>
  <c r="P911"/>
  <c r="I912"/>
  <c r="J912"/>
  <c r="P912"/>
  <c r="I914"/>
  <c r="J914"/>
  <c r="O914"/>
  <c r="O915"/>
  <c r="P914"/>
  <c r="V914"/>
  <c r="W914"/>
  <c r="U914"/>
  <c r="C915"/>
  <c r="O916"/>
  <c r="P915"/>
  <c r="I916"/>
  <c r="P916"/>
  <c r="I918"/>
  <c r="O918"/>
  <c r="O919"/>
  <c r="P918"/>
  <c r="V918"/>
  <c r="U918"/>
  <c r="W918"/>
  <c r="C919"/>
  <c r="O920"/>
  <c r="P919"/>
  <c r="V919"/>
  <c r="I920"/>
  <c r="J920"/>
  <c r="K920"/>
  <c r="P920"/>
  <c r="I922"/>
  <c r="J922"/>
  <c r="K922"/>
  <c r="O922"/>
  <c r="P922"/>
  <c r="V922"/>
  <c r="U922"/>
  <c r="W922"/>
  <c r="C923"/>
  <c r="O924"/>
  <c r="O923"/>
  <c r="P923"/>
  <c r="W923"/>
  <c r="I924"/>
  <c r="J924"/>
  <c r="K924"/>
  <c r="P924"/>
  <c r="I926"/>
  <c r="J926"/>
  <c r="K926"/>
  <c r="O926"/>
  <c r="P926"/>
  <c r="V926"/>
  <c r="W926"/>
  <c r="U926"/>
  <c r="C927"/>
  <c r="O928"/>
  <c r="O927"/>
  <c r="P927"/>
  <c r="I928"/>
  <c r="J928"/>
  <c r="P928"/>
  <c r="I930"/>
  <c r="J930"/>
  <c r="O930"/>
  <c r="O931"/>
  <c r="P930"/>
  <c r="V930"/>
  <c r="W930"/>
  <c r="U930"/>
  <c r="C931"/>
  <c r="O932"/>
  <c r="P931"/>
  <c r="I932"/>
  <c r="P932"/>
  <c r="I934"/>
  <c r="O934"/>
  <c r="O935"/>
  <c r="P934"/>
  <c r="V934"/>
  <c r="U934"/>
  <c r="W934"/>
  <c r="C935"/>
  <c r="O936"/>
  <c r="P935"/>
  <c r="I936"/>
  <c r="J936"/>
  <c r="K936"/>
  <c r="P936"/>
  <c r="I938"/>
  <c r="J938"/>
  <c r="K938"/>
  <c r="O938"/>
  <c r="P938"/>
  <c r="V938"/>
  <c r="U938"/>
  <c r="W938"/>
  <c r="C939"/>
  <c r="O940"/>
  <c r="O939"/>
  <c r="P939"/>
  <c r="W939"/>
  <c r="I940"/>
  <c r="J940"/>
  <c r="K940"/>
  <c r="P940"/>
  <c r="I942"/>
  <c r="J942"/>
  <c r="K942"/>
  <c r="O942"/>
  <c r="P942"/>
  <c r="V942"/>
  <c r="W942"/>
  <c r="U942"/>
  <c r="C943"/>
  <c r="O944"/>
  <c r="O943"/>
  <c r="P943"/>
  <c r="I944"/>
  <c r="J944"/>
  <c r="P944"/>
  <c r="I946"/>
  <c r="J946"/>
  <c r="O946"/>
  <c r="O947"/>
  <c r="P946"/>
  <c r="V946"/>
  <c r="W946"/>
  <c r="U946"/>
  <c r="C947"/>
  <c r="O948"/>
  <c r="P947"/>
  <c r="I948"/>
  <c r="P948"/>
  <c r="I950"/>
  <c r="O950"/>
  <c r="O951"/>
  <c r="P950"/>
  <c r="V950"/>
  <c r="U950"/>
  <c r="W950"/>
  <c r="C951"/>
  <c r="O952"/>
  <c r="P951"/>
  <c r="I952"/>
  <c r="J952"/>
  <c r="K952"/>
  <c r="P952"/>
  <c r="I954"/>
  <c r="J954"/>
  <c r="K954"/>
  <c r="O954"/>
  <c r="P954"/>
  <c r="V954"/>
  <c r="U954"/>
  <c r="W954"/>
  <c r="C955"/>
  <c r="O956"/>
  <c r="O955"/>
  <c r="P955"/>
  <c r="I956"/>
  <c r="J956"/>
  <c r="K956"/>
  <c r="P956"/>
  <c r="I958"/>
  <c r="J958"/>
  <c r="K958"/>
  <c r="O958"/>
  <c r="P958"/>
  <c r="V958"/>
  <c r="W958"/>
  <c r="U958"/>
  <c r="C959"/>
  <c r="O960"/>
  <c r="O959"/>
  <c r="P959"/>
  <c r="I960"/>
  <c r="J960"/>
  <c r="P960"/>
  <c r="I962"/>
  <c r="J962"/>
  <c r="O962"/>
  <c r="O963"/>
  <c r="P962"/>
  <c r="V962"/>
  <c r="W962"/>
  <c r="U962"/>
  <c r="C963"/>
  <c r="O964"/>
  <c r="P963"/>
  <c r="I964"/>
  <c r="P964"/>
  <c r="I966"/>
  <c r="O966"/>
  <c r="O967"/>
  <c r="P966"/>
  <c r="V966"/>
  <c r="U966"/>
  <c r="W966"/>
  <c r="C967"/>
  <c r="O968"/>
  <c r="P967"/>
  <c r="V967"/>
  <c r="W967"/>
  <c r="I968"/>
  <c r="J968"/>
  <c r="K968"/>
  <c r="P968"/>
  <c r="I970"/>
  <c r="J970"/>
  <c r="K970"/>
  <c r="O970"/>
  <c r="P970"/>
  <c r="V970"/>
  <c r="W970"/>
  <c r="C971"/>
  <c r="O972"/>
  <c r="O971"/>
  <c r="P971"/>
  <c r="I972"/>
  <c r="J972"/>
  <c r="K972"/>
  <c r="P972"/>
  <c r="I974"/>
  <c r="J974"/>
  <c r="K974"/>
  <c r="O974"/>
  <c r="P974"/>
  <c r="V974"/>
  <c r="W974"/>
  <c r="U974"/>
  <c r="C975"/>
  <c r="O976"/>
  <c r="O975"/>
  <c r="P975"/>
  <c r="I976"/>
  <c r="P976"/>
  <c r="I978"/>
  <c r="O978"/>
  <c r="O979"/>
  <c r="P978"/>
  <c r="V978"/>
  <c r="W978"/>
  <c r="U978"/>
  <c r="C979"/>
  <c r="O980"/>
  <c r="P979"/>
  <c r="V979"/>
  <c r="I980"/>
  <c r="K980"/>
  <c r="J980"/>
  <c r="P980"/>
  <c r="I982"/>
  <c r="K982"/>
  <c r="J982"/>
  <c r="O982"/>
  <c r="O983"/>
  <c r="P982"/>
  <c r="V982"/>
  <c r="U982"/>
  <c r="W982"/>
  <c r="C983"/>
  <c r="O984"/>
  <c r="P983"/>
  <c r="V983"/>
  <c r="W983"/>
  <c r="I984"/>
  <c r="J984"/>
  <c r="K984"/>
  <c r="P984"/>
  <c r="I986"/>
  <c r="J986"/>
  <c r="K986"/>
  <c r="O986"/>
  <c r="P986"/>
  <c r="V986"/>
  <c r="W986"/>
  <c r="C987"/>
  <c r="O988"/>
  <c r="O987"/>
  <c r="P987"/>
  <c r="I988"/>
  <c r="J988"/>
  <c r="K988"/>
  <c r="P988"/>
  <c r="I990"/>
  <c r="J990"/>
  <c r="K990"/>
  <c r="O990"/>
  <c r="P990"/>
  <c r="V990"/>
  <c r="W990"/>
  <c r="U990"/>
  <c r="C991"/>
  <c r="O992"/>
  <c r="O991"/>
  <c r="P991"/>
  <c r="I992"/>
  <c r="P992"/>
  <c r="I994"/>
  <c r="O994"/>
  <c r="O995"/>
  <c r="P994"/>
  <c r="V994"/>
  <c r="W994"/>
  <c r="U994"/>
  <c r="C995"/>
  <c r="O996"/>
  <c r="P995"/>
  <c r="V995"/>
  <c r="I996"/>
  <c r="K996"/>
  <c r="J996"/>
  <c r="P996"/>
  <c r="I998"/>
  <c r="K998"/>
  <c r="J998"/>
  <c r="O998"/>
  <c r="O999"/>
  <c r="P998"/>
  <c r="V998"/>
  <c r="U998"/>
  <c r="W998"/>
  <c r="C999"/>
  <c r="O1000"/>
  <c r="P999"/>
  <c r="V999"/>
  <c r="W999"/>
  <c r="I1000"/>
  <c r="J1000"/>
  <c r="K1000"/>
  <c r="P1000"/>
  <c r="C402" i="8"/>
  <c r="D402"/>
  <c r="C403"/>
  <c r="D403"/>
  <c r="C406"/>
  <c r="D406"/>
  <c r="C407"/>
  <c r="D407"/>
  <c r="C410"/>
  <c r="D410"/>
  <c r="C411"/>
  <c r="D411"/>
  <c r="C414"/>
  <c r="D414"/>
  <c r="C415"/>
  <c r="D415"/>
  <c r="C418"/>
  <c r="D418"/>
  <c r="C419"/>
  <c r="D419"/>
  <c r="C422"/>
  <c r="D422"/>
  <c r="C423"/>
  <c r="D423"/>
  <c r="C426"/>
  <c r="D426"/>
  <c r="C427"/>
  <c r="D427"/>
  <c r="C430"/>
  <c r="D430"/>
  <c r="C431"/>
  <c r="D431"/>
  <c r="C434"/>
  <c r="D434"/>
  <c r="C435"/>
  <c r="D435"/>
  <c r="C438"/>
  <c r="D438"/>
  <c r="C439"/>
  <c r="D439"/>
  <c r="C442"/>
  <c r="D442"/>
  <c r="C443"/>
  <c r="D443"/>
  <c r="C446"/>
  <c r="D446"/>
  <c r="C447"/>
  <c r="D447"/>
  <c r="C450"/>
  <c r="D450"/>
  <c r="C451"/>
  <c r="D451"/>
  <c r="C454"/>
  <c r="D454"/>
  <c r="C455"/>
  <c r="D455"/>
  <c r="C458"/>
  <c r="D458"/>
  <c r="C459"/>
  <c r="D459"/>
  <c r="C462"/>
  <c r="D462"/>
  <c r="C463"/>
  <c r="D463"/>
  <c r="C466"/>
  <c r="D466"/>
  <c r="C467"/>
  <c r="D467"/>
  <c r="C470"/>
  <c r="D470"/>
  <c r="C471"/>
  <c r="D471"/>
  <c r="C474"/>
  <c r="D474"/>
  <c r="C475"/>
  <c r="D475"/>
  <c r="C478"/>
  <c r="D478"/>
  <c r="C479"/>
  <c r="D479"/>
  <c r="C482"/>
  <c r="D482"/>
  <c r="C483"/>
  <c r="D483"/>
  <c r="C486"/>
  <c r="D486"/>
  <c r="C487"/>
  <c r="D487"/>
  <c r="C490"/>
  <c r="D490"/>
  <c r="C491"/>
  <c r="D491"/>
  <c r="C494"/>
  <c r="D494"/>
  <c r="C495"/>
  <c r="D495"/>
  <c r="C498"/>
  <c r="D498"/>
  <c r="C499"/>
  <c r="D499"/>
  <c r="C502"/>
  <c r="D502"/>
  <c r="C503"/>
  <c r="D503"/>
  <c r="C506"/>
  <c r="D506"/>
  <c r="C507"/>
  <c r="D507"/>
  <c r="C510"/>
  <c r="D510"/>
  <c r="C511"/>
  <c r="D511"/>
  <c r="C514"/>
  <c r="D514"/>
  <c r="C515"/>
  <c r="D515"/>
  <c r="C518"/>
  <c r="D518"/>
  <c r="C519"/>
  <c r="D519"/>
  <c r="C522"/>
  <c r="D522"/>
  <c r="C523"/>
  <c r="D523"/>
  <c r="C526"/>
  <c r="D526"/>
  <c r="C527"/>
  <c r="D527"/>
  <c r="C530"/>
  <c r="D530"/>
  <c r="C531"/>
  <c r="D531"/>
  <c r="C534"/>
  <c r="D534"/>
  <c r="C535"/>
  <c r="D535"/>
  <c r="C538"/>
  <c r="D538"/>
  <c r="C539"/>
  <c r="D539"/>
  <c r="C542"/>
  <c r="D542"/>
  <c r="C543"/>
  <c r="D543"/>
  <c r="C546"/>
  <c r="D546"/>
  <c r="C547"/>
  <c r="D547"/>
  <c r="C550"/>
  <c r="D550"/>
  <c r="C551"/>
  <c r="D551"/>
  <c r="C554"/>
  <c r="D554"/>
  <c r="C555"/>
  <c r="D555"/>
  <c r="C558"/>
  <c r="D558"/>
  <c r="C559"/>
  <c r="D559"/>
  <c r="C562"/>
  <c r="D562"/>
  <c r="C563"/>
  <c r="D563"/>
  <c r="C566"/>
  <c r="D566"/>
  <c r="C567"/>
  <c r="D567"/>
  <c r="C570"/>
  <c r="D570"/>
  <c r="C571"/>
  <c r="D571"/>
  <c r="C574"/>
  <c r="D574"/>
  <c r="C575"/>
  <c r="D575"/>
  <c r="C578"/>
  <c r="D578"/>
  <c r="C579"/>
  <c r="D579"/>
  <c r="C582"/>
  <c r="D582"/>
  <c r="C583"/>
  <c r="D583"/>
  <c r="C586"/>
  <c r="D586"/>
  <c r="C587"/>
  <c r="D587"/>
  <c r="C590"/>
  <c r="D590"/>
  <c r="C591"/>
  <c r="D591"/>
  <c r="C594"/>
  <c r="D594"/>
  <c r="C595"/>
  <c r="D595"/>
  <c r="C598"/>
  <c r="D598"/>
  <c r="C599"/>
  <c r="D599"/>
  <c r="C602"/>
  <c r="D602"/>
  <c r="C603"/>
  <c r="D603"/>
  <c r="C606"/>
  <c r="D606"/>
  <c r="C607"/>
  <c r="D607"/>
  <c r="C610"/>
  <c r="D610"/>
  <c r="C611"/>
  <c r="D611"/>
  <c r="C614"/>
  <c r="D614"/>
  <c r="C615"/>
  <c r="D615"/>
  <c r="C618"/>
  <c r="D618"/>
  <c r="C619"/>
  <c r="D619"/>
  <c r="C622"/>
  <c r="D622"/>
  <c r="C623"/>
  <c r="D623"/>
  <c r="C626"/>
  <c r="D626"/>
  <c r="C627"/>
  <c r="D627"/>
  <c r="C630"/>
  <c r="D630"/>
  <c r="C631"/>
  <c r="D631"/>
  <c r="C634"/>
  <c r="D634"/>
  <c r="C635"/>
  <c r="D635"/>
  <c r="C638"/>
  <c r="D638"/>
  <c r="C639"/>
  <c r="D639"/>
  <c r="C642"/>
  <c r="D642"/>
  <c r="C643"/>
  <c r="D643"/>
  <c r="C646"/>
  <c r="D646"/>
  <c r="C647"/>
  <c r="D647"/>
  <c r="C650"/>
  <c r="D650"/>
  <c r="C651"/>
  <c r="D651"/>
  <c r="C654"/>
  <c r="D654"/>
  <c r="C655"/>
  <c r="D655"/>
  <c r="C658"/>
  <c r="D658"/>
  <c r="C659"/>
  <c r="D659"/>
  <c r="C662"/>
  <c r="D662"/>
  <c r="C663"/>
  <c r="D663"/>
  <c r="C666"/>
  <c r="D666"/>
  <c r="C667"/>
  <c r="D667"/>
  <c r="C670"/>
  <c r="D670"/>
  <c r="C671"/>
  <c r="D671"/>
  <c r="C674"/>
  <c r="D674"/>
  <c r="C675"/>
  <c r="D675"/>
  <c r="C678"/>
  <c r="D678"/>
  <c r="C679"/>
  <c r="D679"/>
  <c r="C682"/>
  <c r="D682"/>
  <c r="C683"/>
  <c r="D683"/>
  <c r="C686"/>
  <c r="D686"/>
  <c r="C687"/>
  <c r="D687"/>
  <c r="C690"/>
  <c r="D690"/>
  <c r="C691"/>
  <c r="D691"/>
  <c r="C694"/>
  <c r="D694"/>
  <c r="C695"/>
  <c r="D695"/>
  <c r="C698"/>
  <c r="D698"/>
  <c r="C699"/>
  <c r="D699"/>
  <c r="C702"/>
  <c r="D702"/>
  <c r="C703"/>
  <c r="D703"/>
  <c r="C706"/>
  <c r="D706"/>
  <c r="C707"/>
  <c r="D707"/>
  <c r="C710"/>
  <c r="D710"/>
  <c r="C711"/>
  <c r="D711"/>
  <c r="C714"/>
  <c r="D714"/>
  <c r="C715"/>
  <c r="D715"/>
  <c r="C718"/>
  <c r="D718"/>
  <c r="C719"/>
  <c r="D719"/>
  <c r="C722"/>
  <c r="D722"/>
  <c r="C723"/>
  <c r="D723"/>
  <c r="C726"/>
  <c r="D726"/>
  <c r="C727"/>
  <c r="D727"/>
  <c r="C730"/>
  <c r="D730"/>
  <c r="C731"/>
  <c r="D731"/>
  <c r="C734"/>
  <c r="D734"/>
  <c r="C735"/>
  <c r="D735"/>
  <c r="C738"/>
  <c r="D738"/>
  <c r="C739"/>
  <c r="D739"/>
  <c r="C742"/>
  <c r="D742"/>
  <c r="C743"/>
  <c r="D743"/>
  <c r="C746"/>
  <c r="D746"/>
  <c r="C747"/>
  <c r="D747"/>
  <c r="C750"/>
  <c r="D750"/>
  <c r="C751"/>
  <c r="D751"/>
  <c r="C754"/>
  <c r="D754"/>
  <c r="C755"/>
  <c r="D755"/>
  <c r="C758"/>
  <c r="D758"/>
  <c r="C759"/>
  <c r="D759"/>
  <c r="C762"/>
  <c r="D762"/>
  <c r="C763"/>
  <c r="D763"/>
  <c r="C766"/>
  <c r="D766"/>
  <c r="C767"/>
  <c r="D767"/>
  <c r="C770"/>
  <c r="D770"/>
  <c r="C771"/>
  <c r="D771"/>
  <c r="C774"/>
  <c r="D774"/>
  <c r="C775"/>
  <c r="D775"/>
  <c r="C778"/>
  <c r="D778"/>
  <c r="C779"/>
  <c r="D779"/>
  <c r="C782"/>
  <c r="D782"/>
  <c r="C783"/>
  <c r="D783"/>
  <c r="C786"/>
  <c r="D786"/>
  <c r="C787"/>
  <c r="D787"/>
  <c r="C790"/>
  <c r="D790"/>
  <c r="C791"/>
  <c r="D791"/>
  <c r="C794"/>
  <c r="D794"/>
  <c r="C795"/>
  <c r="D795"/>
  <c r="C798"/>
  <c r="D798"/>
  <c r="C799"/>
  <c r="D799"/>
  <c r="C802"/>
  <c r="D802"/>
  <c r="C803"/>
  <c r="D803"/>
  <c r="C806"/>
  <c r="D806"/>
  <c r="C807"/>
  <c r="D807"/>
  <c r="C810"/>
  <c r="D810"/>
  <c r="C811"/>
  <c r="D811"/>
  <c r="C814"/>
  <c r="D814"/>
  <c r="C815"/>
  <c r="D815"/>
  <c r="C818"/>
  <c r="D818"/>
  <c r="C819"/>
  <c r="D819"/>
  <c r="C822"/>
  <c r="D822"/>
  <c r="C823"/>
  <c r="D823"/>
  <c r="C826"/>
  <c r="D826"/>
  <c r="C827"/>
  <c r="D827"/>
  <c r="C830"/>
  <c r="D830"/>
  <c r="C831"/>
  <c r="D831"/>
  <c r="C834"/>
  <c r="D834"/>
  <c r="C835"/>
  <c r="D835"/>
  <c r="C838"/>
  <c r="D838"/>
  <c r="C839"/>
  <c r="D839"/>
  <c r="C842"/>
  <c r="D842"/>
  <c r="C843"/>
  <c r="D843"/>
  <c r="C846"/>
  <c r="D846"/>
  <c r="C847"/>
  <c r="D847"/>
  <c r="C850"/>
  <c r="D850"/>
  <c r="C851"/>
  <c r="D851"/>
  <c r="C854"/>
  <c r="D854"/>
  <c r="C855"/>
  <c r="D855"/>
  <c r="C858"/>
  <c r="D858"/>
  <c r="C859"/>
  <c r="D859"/>
  <c r="C862"/>
  <c r="D862"/>
  <c r="C863"/>
  <c r="D863"/>
  <c r="C866"/>
  <c r="D866"/>
  <c r="C867"/>
  <c r="D867"/>
  <c r="C870"/>
  <c r="D870"/>
  <c r="C871"/>
  <c r="D871"/>
  <c r="C874"/>
  <c r="D874"/>
  <c r="C875"/>
  <c r="D875"/>
  <c r="C878"/>
  <c r="D878"/>
  <c r="C879"/>
  <c r="D879"/>
  <c r="C882"/>
  <c r="D882"/>
  <c r="C883"/>
  <c r="D883"/>
  <c r="C886"/>
  <c r="D886"/>
  <c r="C887"/>
  <c r="D887"/>
  <c r="C890"/>
  <c r="D890"/>
  <c r="C891"/>
  <c r="D891"/>
  <c r="C894"/>
  <c r="D894"/>
  <c r="C895"/>
  <c r="D895"/>
  <c r="C898"/>
  <c r="D898"/>
  <c r="C899"/>
  <c r="D899"/>
  <c r="C902"/>
  <c r="D902"/>
  <c r="C903"/>
  <c r="D903"/>
  <c r="C906"/>
  <c r="D906"/>
  <c r="C907"/>
  <c r="D907"/>
  <c r="C910"/>
  <c r="D910"/>
  <c r="C911"/>
  <c r="D911"/>
  <c r="C914"/>
  <c r="D914"/>
  <c r="C915"/>
  <c r="D915"/>
  <c r="C918"/>
  <c r="D918"/>
  <c r="C919"/>
  <c r="D919"/>
  <c r="C922"/>
  <c r="D922"/>
  <c r="C923"/>
  <c r="D923"/>
  <c r="C926"/>
  <c r="D926"/>
  <c r="C927"/>
  <c r="D927"/>
  <c r="C930"/>
  <c r="D930"/>
  <c r="C931"/>
  <c r="D931"/>
  <c r="C934"/>
  <c r="D934"/>
  <c r="C935"/>
  <c r="D935"/>
  <c r="C938"/>
  <c r="D938"/>
  <c r="C939"/>
  <c r="D939"/>
  <c r="C942"/>
  <c r="D942"/>
  <c r="C943"/>
  <c r="D943"/>
  <c r="C946"/>
  <c r="D946"/>
  <c r="C947"/>
  <c r="D947"/>
  <c r="C950"/>
  <c r="D950"/>
  <c r="C951"/>
  <c r="D951"/>
  <c r="C954"/>
  <c r="D954"/>
  <c r="C955"/>
  <c r="D955"/>
  <c r="C958"/>
  <c r="D958"/>
  <c r="C959"/>
  <c r="D959"/>
  <c r="C962"/>
  <c r="D962"/>
  <c r="C963"/>
  <c r="D963"/>
  <c r="C966"/>
  <c r="D966"/>
  <c r="C967"/>
  <c r="D967"/>
  <c r="C970"/>
  <c r="D970"/>
  <c r="C971"/>
  <c r="D971"/>
  <c r="C974"/>
  <c r="D974"/>
  <c r="C975"/>
  <c r="D975"/>
  <c r="C978"/>
  <c r="D978"/>
  <c r="C979"/>
  <c r="D979"/>
  <c r="C982"/>
  <c r="D982"/>
  <c r="C983"/>
  <c r="D983"/>
  <c r="C986"/>
  <c r="D986"/>
  <c r="C987"/>
  <c r="D987"/>
  <c r="C990"/>
  <c r="D990"/>
  <c r="C991"/>
  <c r="D991"/>
  <c r="C994"/>
  <c r="D994"/>
  <c r="C995"/>
  <c r="D995"/>
  <c r="C998"/>
  <c r="D998"/>
  <c r="C999"/>
  <c r="D999"/>
  <c r="C1002"/>
  <c r="D1002"/>
  <c r="C1003"/>
  <c r="D1003"/>
  <c r="C1006"/>
  <c r="D1006"/>
  <c r="C1007"/>
  <c r="D1007"/>
  <c r="C1010"/>
  <c r="D1010"/>
  <c r="C1011"/>
  <c r="D1011"/>
  <c r="C1014"/>
  <c r="D1014"/>
  <c r="C1015"/>
  <c r="D1015"/>
  <c r="C1018"/>
  <c r="D1018"/>
  <c r="C1019"/>
  <c r="D1019"/>
  <c r="C1022"/>
  <c r="D1022"/>
  <c r="C1023"/>
  <c r="D1023"/>
  <c r="C1026"/>
  <c r="D1026"/>
  <c r="C1027"/>
  <c r="D1027"/>
  <c r="C1030"/>
  <c r="D1030"/>
  <c r="C1031"/>
  <c r="D1031"/>
  <c r="C1034"/>
  <c r="D1034"/>
  <c r="C1035"/>
  <c r="D1035"/>
  <c r="C1038"/>
  <c r="D1038"/>
  <c r="C1039"/>
  <c r="D1039"/>
  <c r="F1038"/>
  <c r="G1038"/>
  <c r="F1039"/>
  <c r="G1039"/>
  <c r="G286"/>
  <c r="G287"/>
  <c r="G290"/>
  <c r="F291"/>
  <c r="G291"/>
  <c r="F294"/>
  <c r="G294"/>
  <c r="F295"/>
  <c r="G295"/>
  <c r="F298"/>
  <c r="G298"/>
  <c r="G299"/>
  <c r="F302"/>
  <c r="G302"/>
  <c r="F303"/>
  <c r="G303"/>
  <c r="F306"/>
  <c r="G306"/>
  <c r="F307"/>
  <c r="G307"/>
  <c r="F310"/>
  <c r="G310"/>
  <c r="F311"/>
  <c r="G311"/>
  <c r="F314"/>
  <c r="G314"/>
  <c r="F315"/>
  <c r="G315"/>
  <c r="F318"/>
  <c r="G318"/>
  <c r="G319"/>
  <c r="G322"/>
  <c r="G323"/>
  <c r="G326"/>
  <c r="G327"/>
  <c r="G330"/>
  <c r="G331"/>
  <c r="F334"/>
  <c r="G334"/>
  <c r="G335"/>
  <c r="F338"/>
  <c r="G338"/>
  <c r="F339"/>
  <c r="G339"/>
  <c r="G342"/>
  <c r="G343"/>
  <c r="F346"/>
  <c r="G346"/>
  <c r="F347"/>
  <c r="G347"/>
  <c r="G350"/>
  <c r="G351"/>
  <c r="F354"/>
  <c r="G354"/>
  <c r="G355"/>
  <c r="G358"/>
  <c r="F359"/>
  <c r="G359"/>
  <c r="G363"/>
  <c r="F366"/>
  <c r="G366"/>
  <c r="F367"/>
  <c r="G367"/>
  <c r="G370"/>
  <c r="G371"/>
  <c r="G374"/>
  <c r="G375"/>
  <c r="F378"/>
  <c r="G378"/>
  <c r="G379"/>
  <c r="G382"/>
  <c r="G383"/>
  <c r="G386"/>
  <c r="G387"/>
  <c r="F390"/>
  <c r="G390"/>
  <c r="F391"/>
  <c r="G391"/>
  <c r="G394"/>
  <c r="G395"/>
  <c r="G398"/>
  <c r="F399"/>
  <c r="F402"/>
  <c r="G402"/>
  <c r="F403"/>
  <c r="G403"/>
  <c r="G406"/>
  <c r="F407"/>
  <c r="G407"/>
  <c r="G410"/>
  <c r="G411"/>
  <c r="G414"/>
  <c r="F415"/>
  <c r="G415"/>
  <c r="G418"/>
  <c r="F419"/>
  <c r="G419"/>
  <c r="F422"/>
  <c r="G422"/>
  <c r="G423"/>
  <c r="G426"/>
  <c r="G427"/>
  <c r="F430"/>
  <c r="G430"/>
  <c r="F431"/>
  <c r="G431"/>
  <c r="G434"/>
  <c r="G435"/>
  <c r="F438"/>
  <c r="G438"/>
  <c r="F439"/>
  <c r="G439"/>
  <c r="G442"/>
  <c r="F443"/>
  <c r="G443"/>
  <c r="G446"/>
  <c r="G447"/>
  <c r="G450"/>
  <c r="G451"/>
  <c r="F454"/>
  <c r="G454"/>
  <c r="G455"/>
  <c r="F458"/>
  <c r="G458"/>
  <c r="F459"/>
  <c r="G459"/>
  <c r="F462"/>
  <c r="G462"/>
  <c r="F463"/>
  <c r="G463"/>
  <c r="F466"/>
  <c r="G466"/>
  <c r="F467"/>
  <c r="G467"/>
  <c r="F470"/>
  <c r="G470"/>
  <c r="F471"/>
  <c r="G471"/>
  <c r="F474"/>
  <c r="G474"/>
  <c r="F475"/>
  <c r="G475"/>
  <c r="F478"/>
  <c r="G478"/>
  <c r="F479"/>
  <c r="G479"/>
  <c r="F482"/>
  <c r="G482"/>
  <c r="F483"/>
  <c r="G483"/>
  <c r="F486"/>
  <c r="G486"/>
  <c r="F487"/>
  <c r="G487"/>
  <c r="F490"/>
  <c r="G490"/>
  <c r="F491"/>
  <c r="G491"/>
  <c r="F494"/>
  <c r="G494"/>
  <c r="F495"/>
  <c r="G495"/>
  <c r="F498"/>
  <c r="G498"/>
  <c r="F499"/>
  <c r="G499"/>
  <c r="F502"/>
  <c r="G502"/>
  <c r="F503"/>
  <c r="G503"/>
  <c r="F506"/>
  <c r="G506"/>
  <c r="F507"/>
  <c r="G507"/>
  <c r="F510"/>
  <c r="G510"/>
  <c r="F511"/>
  <c r="G511"/>
  <c r="F514"/>
  <c r="G514"/>
  <c r="F515"/>
  <c r="G515"/>
  <c r="F518"/>
  <c r="G518"/>
  <c r="F519"/>
  <c r="G519"/>
  <c r="F522"/>
  <c r="G522"/>
  <c r="F523"/>
  <c r="G523"/>
  <c r="F526"/>
  <c r="G526"/>
  <c r="F527"/>
  <c r="G527"/>
  <c r="F530"/>
  <c r="G530"/>
  <c r="F531"/>
  <c r="G531"/>
  <c r="F534"/>
  <c r="G534"/>
  <c r="F535"/>
  <c r="G535"/>
  <c r="F538"/>
  <c r="G538"/>
  <c r="F539"/>
  <c r="G539"/>
  <c r="F542"/>
  <c r="G542"/>
  <c r="F543"/>
  <c r="G543"/>
  <c r="F546"/>
  <c r="G546"/>
  <c r="F547"/>
  <c r="G547"/>
  <c r="F550"/>
  <c r="G550"/>
  <c r="F551"/>
  <c r="G551"/>
  <c r="F554"/>
  <c r="G554"/>
  <c r="F555"/>
  <c r="G555"/>
  <c r="F558"/>
  <c r="G558"/>
  <c r="F559"/>
  <c r="G559"/>
  <c r="F562"/>
  <c r="G562"/>
  <c r="F563"/>
  <c r="G563"/>
  <c r="F566"/>
  <c r="G566"/>
  <c r="F567"/>
  <c r="G567"/>
  <c r="F570"/>
  <c r="G570"/>
  <c r="F571"/>
  <c r="G571"/>
  <c r="F574"/>
  <c r="G574"/>
  <c r="F575"/>
  <c r="G575"/>
  <c r="F578"/>
  <c r="G578"/>
  <c r="F579"/>
  <c r="G579"/>
  <c r="F582"/>
  <c r="G582"/>
  <c r="F583"/>
  <c r="G583"/>
  <c r="F586"/>
  <c r="G586"/>
  <c r="F587"/>
  <c r="G587"/>
  <c r="F590"/>
  <c r="G590"/>
  <c r="F591"/>
  <c r="G591"/>
  <c r="F594"/>
  <c r="G594"/>
  <c r="F595"/>
  <c r="G595"/>
  <c r="F598"/>
  <c r="G598"/>
  <c r="F599"/>
  <c r="G599"/>
  <c r="F602"/>
  <c r="G602"/>
  <c r="F603"/>
  <c r="G603"/>
  <c r="F606"/>
  <c r="G606"/>
  <c r="F607"/>
  <c r="G607"/>
  <c r="F610"/>
  <c r="G610"/>
  <c r="F611"/>
  <c r="G611"/>
  <c r="F614"/>
  <c r="G614"/>
  <c r="F615"/>
  <c r="G615"/>
  <c r="F618"/>
  <c r="G618"/>
  <c r="F619"/>
  <c r="G619"/>
  <c r="F622"/>
  <c r="G622"/>
  <c r="F623"/>
  <c r="G623"/>
  <c r="F626"/>
  <c r="G626"/>
  <c r="F627"/>
  <c r="G627"/>
  <c r="F630"/>
  <c r="G630"/>
  <c r="F631"/>
  <c r="G631"/>
  <c r="F634"/>
  <c r="G634"/>
  <c r="F635"/>
  <c r="G635"/>
  <c r="F638"/>
  <c r="G638"/>
  <c r="F639"/>
  <c r="G639"/>
  <c r="F642"/>
  <c r="G642"/>
  <c r="F643"/>
  <c r="G643"/>
  <c r="F646"/>
  <c r="G646"/>
  <c r="F647"/>
  <c r="G647"/>
  <c r="F650"/>
  <c r="G650"/>
  <c r="F651"/>
  <c r="G651"/>
  <c r="F654"/>
  <c r="G654"/>
  <c r="F655"/>
  <c r="G655"/>
  <c r="F658"/>
  <c r="G658"/>
  <c r="F659"/>
  <c r="G659"/>
  <c r="F662"/>
  <c r="G662"/>
  <c r="F663"/>
  <c r="G663"/>
  <c r="F666"/>
  <c r="G666"/>
  <c r="F667"/>
  <c r="G667"/>
  <c r="F670"/>
  <c r="G670"/>
  <c r="F671"/>
  <c r="G671"/>
  <c r="F674"/>
  <c r="G674"/>
  <c r="F675"/>
  <c r="G675"/>
  <c r="F678"/>
  <c r="G678"/>
  <c r="F679"/>
  <c r="G679"/>
  <c r="F682"/>
  <c r="G682"/>
  <c r="F683"/>
  <c r="G683"/>
  <c r="F686"/>
  <c r="G686"/>
  <c r="F687"/>
  <c r="G687"/>
  <c r="F690"/>
  <c r="G690"/>
  <c r="F691"/>
  <c r="G691"/>
  <c r="F694"/>
  <c r="G694"/>
  <c r="F695"/>
  <c r="G695"/>
  <c r="F698"/>
  <c r="G698"/>
  <c r="F699"/>
  <c r="G699"/>
  <c r="F702"/>
  <c r="G702"/>
  <c r="F703"/>
  <c r="G703"/>
  <c r="F706"/>
  <c r="G706"/>
  <c r="F707"/>
  <c r="G707"/>
  <c r="F710"/>
  <c r="G710"/>
  <c r="F711"/>
  <c r="G711"/>
  <c r="F714"/>
  <c r="G714"/>
  <c r="F715"/>
  <c r="G715"/>
  <c r="F718"/>
  <c r="G718"/>
  <c r="F719"/>
  <c r="G719"/>
  <c r="F722"/>
  <c r="G722"/>
  <c r="F723"/>
  <c r="G723"/>
  <c r="F726"/>
  <c r="G726"/>
  <c r="F727"/>
  <c r="G727"/>
  <c r="F730"/>
  <c r="G730"/>
  <c r="F731"/>
  <c r="G731"/>
  <c r="F734"/>
  <c r="G734"/>
  <c r="F735"/>
  <c r="G735"/>
  <c r="F738"/>
  <c r="G738"/>
  <c r="F739"/>
  <c r="G739"/>
  <c r="F742"/>
  <c r="G742"/>
  <c r="F743"/>
  <c r="G743"/>
  <c r="F746"/>
  <c r="G746"/>
  <c r="F747"/>
  <c r="G747"/>
  <c r="F750"/>
  <c r="G750"/>
  <c r="F751"/>
  <c r="G751"/>
  <c r="F754"/>
  <c r="G754"/>
  <c r="F755"/>
  <c r="G755"/>
  <c r="F758"/>
  <c r="G758"/>
  <c r="F759"/>
  <c r="G759"/>
  <c r="F762"/>
  <c r="G762"/>
  <c r="F763"/>
  <c r="G763"/>
  <c r="F766"/>
  <c r="G766"/>
  <c r="F767"/>
  <c r="G767"/>
  <c r="F770"/>
  <c r="G770"/>
  <c r="F771"/>
  <c r="G771"/>
  <c r="F774"/>
  <c r="G774"/>
  <c r="F775"/>
  <c r="G775"/>
  <c r="F778"/>
  <c r="G778"/>
  <c r="F779"/>
  <c r="G779"/>
  <c r="F782"/>
  <c r="G782"/>
  <c r="F783"/>
  <c r="G783"/>
  <c r="F786"/>
  <c r="G786"/>
  <c r="F787"/>
  <c r="G787"/>
  <c r="F790"/>
  <c r="G790"/>
  <c r="F791"/>
  <c r="G791"/>
  <c r="F794"/>
  <c r="G794"/>
  <c r="F795"/>
  <c r="G795"/>
  <c r="F798"/>
  <c r="G798"/>
  <c r="F799"/>
  <c r="G799"/>
  <c r="F802"/>
  <c r="G802"/>
  <c r="F803"/>
  <c r="G803"/>
  <c r="F806"/>
  <c r="G806"/>
  <c r="F807"/>
  <c r="G807"/>
  <c r="F810"/>
  <c r="G810"/>
  <c r="F811"/>
  <c r="G811"/>
  <c r="F814"/>
  <c r="G814"/>
  <c r="F815"/>
  <c r="G815"/>
  <c r="F818"/>
  <c r="G818"/>
  <c r="F819"/>
  <c r="G819"/>
  <c r="F822"/>
  <c r="G822"/>
  <c r="F823"/>
  <c r="G823"/>
  <c r="F826"/>
  <c r="G826"/>
  <c r="F827"/>
  <c r="G827"/>
  <c r="F830"/>
  <c r="G830"/>
  <c r="F831"/>
  <c r="G831"/>
  <c r="F834"/>
  <c r="G834"/>
  <c r="F835"/>
  <c r="G835"/>
  <c r="F838"/>
  <c r="G838"/>
  <c r="F839"/>
  <c r="G839"/>
  <c r="F842"/>
  <c r="G842"/>
  <c r="F843"/>
  <c r="G843"/>
  <c r="F846"/>
  <c r="G846"/>
  <c r="F847"/>
  <c r="G847"/>
  <c r="F850"/>
  <c r="G850"/>
  <c r="F851"/>
  <c r="G851"/>
  <c r="F854"/>
  <c r="G854"/>
  <c r="F855"/>
  <c r="G855"/>
  <c r="F858"/>
  <c r="G858"/>
  <c r="F859"/>
  <c r="G859"/>
  <c r="F862"/>
  <c r="G862"/>
  <c r="F863"/>
  <c r="G863"/>
  <c r="F866"/>
  <c r="G866"/>
  <c r="F867"/>
  <c r="G867"/>
  <c r="F870"/>
  <c r="G870"/>
  <c r="F871"/>
  <c r="G871"/>
  <c r="F874"/>
  <c r="G874"/>
  <c r="F875"/>
  <c r="G875"/>
  <c r="F878"/>
  <c r="G878"/>
  <c r="F879"/>
  <c r="G879"/>
  <c r="F882"/>
  <c r="G882"/>
  <c r="F883"/>
  <c r="G883"/>
  <c r="F886"/>
  <c r="G886"/>
  <c r="F887"/>
  <c r="G887"/>
  <c r="F890"/>
  <c r="G890"/>
  <c r="F891"/>
  <c r="G891"/>
  <c r="F894"/>
  <c r="G894"/>
  <c r="F895"/>
  <c r="G895"/>
  <c r="F898"/>
  <c r="G898"/>
  <c r="F899"/>
  <c r="G899"/>
  <c r="F902"/>
  <c r="G902"/>
  <c r="F903"/>
  <c r="G903"/>
  <c r="F906"/>
  <c r="G906"/>
  <c r="F907"/>
  <c r="G907"/>
  <c r="F910"/>
  <c r="G910"/>
  <c r="F911"/>
  <c r="G911"/>
  <c r="F914"/>
  <c r="G914"/>
  <c r="F915"/>
  <c r="G915"/>
  <c r="F918"/>
  <c r="G918"/>
  <c r="F919"/>
  <c r="G919"/>
  <c r="F922"/>
  <c r="G922"/>
  <c r="F923"/>
  <c r="G923"/>
  <c r="F926"/>
  <c r="G926"/>
  <c r="F927"/>
  <c r="G927"/>
  <c r="F930"/>
  <c r="G930"/>
  <c r="F931"/>
  <c r="G931"/>
  <c r="F934"/>
  <c r="G934"/>
  <c r="F935"/>
  <c r="G935"/>
  <c r="F938"/>
  <c r="G938"/>
  <c r="F939"/>
  <c r="G939"/>
  <c r="F942"/>
  <c r="G942"/>
  <c r="F943"/>
  <c r="G943"/>
  <c r="F946"/>
  <c r="G946"/>
  <c r="F947"/>
  <c r="G947"/>
  <c r="F950"/>
  <c r="G950"/>
  <c r="F951"/>
  <c r="G951"/>
  <c r="F954"/>
  <c r="G954"/>
  <c r="F955"/>
  <c r="G955"/>
  <c r="F958"/>
  <c r="G958"/>
  <c r="F959"/>
  <c r="G959"/>
  <c r="F962"/>
  <c r="G962"/>
  <c r="F963"/>
  <c r="G963"/>
  <c r="F966"/>
  <c r="G966"/>
  <c r="F967"/>
  <c r="G967"/>
  <c r="F970"/>
  <c r="G970"/>
  <c r="F971"/>
  <c r="G971"/>
  <c r="F974"/>
  <c r="G974"/>
  <c r="F975"/>
  <c r="G975"/>
  <c r="F978"/>
  <c r="G978"/>
  <c r="F979"/>
  <c r="G979"/>
  <c r="F982"/>
  <c r="G982"/>
  <c r="F983"/>
  <c r="G983"/>
  <c r="F986"/>
  <c r="G986"/>
  <c r="F987"/>
  <c r="G987"/>
  <c r="F990"/>
  <c r="G990"/>
  <c r="F991"/>
  <c r="G991"/>
  <c r="F994"/>
  <c r="G994"/>
  <c r="F995"/>
  <c r="G995"/>
  <c r="F998"/>
  <c r="G998"/>
  <c r="F999"/>
  <c r="G999"/>
  <c r="F1002"/>
  <c r="G1002"/>
  <c r="F1003"/>
  <c r="G1003"/>
  <c r="F1006"/>
  <c r="G1006"/>
  <c r="F1007"/>
  <c r="G1007"/>
  <c r="F1010"/>
  <c r="G1010"/>
  <c r="F1011"/>
  <c r="G1011"/>
  <c r="F1014"/>
  <c r="G1014"/>
  <c r="F1015"/>
  <c r="G1015"/>
  <c r="F1018"/>
  <c r="G1018"/>
  <c r="F1019"/>
  <c r="G1019"/>
  <c r="F1022"/>
  <c r="G1022"/>
  <c r="F1023"/>
  <c r="G1023"/>
  <c r="F1026"/>
  <c r="G1026"/>
  <c r="F1027"/>
  <c r="G1027"/>
  <c r="F1030"/>
  <c r="G1030"/>
  <c r="F1031"/>
  <c r="G1031"/>
  <c r="F1034"/>
  <c r="G1034"/>
  <c r="F1035"/>
  <c r="G1035"/>
  <c r="I210" i="2"/>
  <c r="K210"/>
  <c r="O210"/>
  <c r="P210"/>
  <c r="D210" i="8"/>
  <c r="V210" i="2"/>
  <c r="U210"/>
  <c r="W210"/>
  <c r="C211"/>
  <c r="C211" i="8"/>
  <c r="O212" i="2"/>
  <c r="I212"/>
  <c r="J212"/>
  <c r="K212"/>
  <c r="P212"/>
  <c r="D211" i="8"/>
  <c r="I214" i="2"/>
  <c r="K214"/>
  <c r="O214"/>
  <c r="P214"/>
  <c r="D214" i="8"/>
  <c r="V214" i="2"/>
  <c r="C215"/>
  <c r="C215" i="8"/>
  <c r="O216" i="2"/>
  <c r="I216"/>
  <c r="J216"/>
  <c r="K216"/>
  <c r="P216"/>
  <c r="W214"/>
  <c r="U214"/>
  <c r="I218"/>
  <c r="J218"/>
  <c r="O218"/>
  <c r="P218"/>
  <c r="D218" i="8"/>
  <c r="V218" i="2"/>
  <c r="C219"/>
  <c r="C219" i="8"/>
  <c r="O220" i="2"/>
  <c r="I220"/>
  <c r="J220"/>
  <c r="P220"/>
  <c r="W218"/>
  <c r="U218"/>
  <c r="D219" i="8"/>
  <c r="I222" i="2"/>
  <c r="J222"/>
  <c r="O222"/>
  <c r="P222"/>
  <c r="D222" i="8"/>
  <c r="V222" i="2"/>
  <c r="W222"/>
  <c r="U222"/>
  <c r="W223"/>
  <c r="C223"/>
  <c r="C222" i="8"/>
  <c r="O224" i="2"/>
  <c r="I224"/>
  <c r="K224"/>
  <c r="P224"/>
  <c r="D223" i="8"/>
  <c r="I226" i="2"/>
  <c r="K226"/>
  <c r="O226"/>
  <c r="P226"/>
  <c r="D226" i="8"/>
  <c r="V226" i="2"/>
  <c r="U226"/>
  <c r="W226"/>
  <c r="C227"/>
  <c r="C226" i="8"/>
  <c r="O228" i="2"/>
  <c r="I228"/>
  <c r="J228"/>
  <c r="P228"/>
  <c r="D227" i="8"/>
  <c r="I230" i="2"/>
  <c r="J230"/>
  <c r="O230"/>
  <c r="P230"/>
  <c r="D230" i="8"/>
  <c r="V230" i="2"/>
  <c r="W230"/>
  <c r="U230"/>
  <c r="C231"/>
  <c r="C230" i="8"/>
  <c r="O232" i="2"/>
  <c r="I232"/>
  <c r="J232"/>
  <c r="P232"/>
  <c r="D231" i="8"/>
  <c r="I234" i="2"/>
  <c r="J234"/>
  <c r="K234"/>
  <c r="O234"/>
  <c r="P234"/>
  <c r="V234"/>
  <c r="U234"/>
  <c r="D234" i="8"/>
  <c r="W234" i="2"/>
  <c r="C234" i="8"/>
  <c r="O236" i="2"/>
  <c r="I236"/>
  <c r="J236"/>
  <c r="P236"/>
  <c r="D235" i="8"/>
  <c r="I238" i="2"/>
  <c r="J238"/>
  <c r="O238"/>
  <c r="P238"/>
  <c r="V238"/>
  <c r="U238"/>
  <c r="W238"/>
  <c r="C239"/>
  <c r="C238" i="8"/>
  <c r="O240" i="2"/>
  <c r="I240"/>
  <c r="K240"/>
  <c r="P240"/>
  <c r="D239" i="8"/>
  <c r="I242" i="2"/>
  <c r="K242"/>
  <c r="O242"/>
  <c r="P242"/>
  <c r="D242" i="8"/>
  <c r="V242" i="2"/>
  <c r="W242"/>
  <c r="U242"/>
  <c r="O244"/>
  <c r="I244"/>
  <c r="J244"/>
  <c r="P244"/>
  <c r="D243" i="8"/>
  <c r="I246" i="2"/>
  <c r="K246"/>
  <c r="O246"/>
  <c r="P246"/>
  <c r="D246" i="8"/>
  <c r="V246" i="2"/>
  <c r="C247"/>
  <c r="C247" i="8"/>
  <c r="O248" i="2"/>
  <c r="I248"/>
  <c r="J248"/>
  <c r="K248"/>
  <c r="P248"/>
  <c r="W246"/>
  <c r="U246"/>
  <c r="I250"/>
  <c r="K250"/>
  <c r="O250"/>
  <c r="P250"/>
  <c r="D250" i="8"/>
  <c r="V250" i="2"/>
  <c r="C251"/>
  <c r="C250" i="8"/>
  <c r="O252" i="2"/>
  <c r="I252"/>
  <c r="J252"/>
  <c r="P252"/>
  <c r="W250"/>
  <c r="U250"/>
  <c r="D251" i="8"/>
  <c r="I254" i="2"/>
  <c r="J254"/>
  <c r="O254"/>
  <c r="P254"/>
  <c r="D254" i="8"/>
  <c r="V254" i="2"/>
  <c r="C255"/>
  <c r="C254" i="8"/>
  <c r="O256" i="2"/>
  <c r="I256"/>
  <c r="K256"/>
  <c r="P256"/>
  <c r="W254"/>
  <c r="U254"/>
  <c r="D255" i="8"/>
  <c r="I258" i="2"/>
  <c r="K258"/>
  <c r="O258"/>
  <c r="P258"/>
  <c r="D258" i="8"/>
  <c r="V258" i="2"/>
  <c r="U258"/>
  <c r="W258"/>
  <c r="C259"/>
  <c r="C259" i="8"/>
  <c r="O260" i="2"/>
  <c r="P260"/>
  <c r="D259" i="8"/>
  <c r="I262" i="2"/>
  <c r="J262"/>
  <c r="K262"/>
  <c r="O262"/>
  <c r="P262"/>
  <c r="D262" i="8"/>
  <c r="V262" i="2"/>
  <c r="W262"/>
  <c r="U262"/>
  <c r="C263" i="8"/>
  <c r="O264" i="2"/>
  <c r="P264"/>
  <c r="D263" i="8"/>
  <c r="I266" i="2"/>
  <c r="K266"/>
  <c r="O266"/>
  <c r="P266"/>
  <c r="V266"/>
  <c r="U266"/>
  <c r="D266" i="8"/>
  <c r="W266" i="2"/>
  <c r="C267"/>
  <c r="C266" i="8"/>
  <c r="O268" i="2"/>
  <c r="I268"/>
  <c r="J268"/>
  <c r="P268"/>
  <c r="D267" i="8"/>
  <c r="I270" i="2"/>
  <c r="J270" s="1"/>
  <c r="O270"/>
  <c r="P270"/>
  <c r="D270" i="8"/>
  <c r="V270" i="2"/>
  <c r="C271"/>
  <c r="C271" i="8" s="1"/>
  <c r="O272" i="2"/>
  <c r="I272"/>
  <c r="K272" s="1"/>
  <c r="P272"/>
  <c r="W270" s="1"/>
  <c r="U270" s="1"/>
  <c r="D271" i="8"/>
  <c r="I274" i="2"/>
  <c r="K274" s="1"/>
  <c r="O274"/>
  <c r="P274"/>
  <c r="D274" i="8"/>
  <c r="V274" i="2"/>
  <c r="U274" s="1"/>
  <c r="W274"/>
  <c r="C275"/>
  <c r="C275" i="8" s="1"/>
  <c r="O276" i="2"/>
  <c r="I276"/>
  <c r="K276" s="1"/>
  <c r="P276"/>
  <c r="D275" i="8"/>
  <c r="I278" i="2"/>
  <c r="K278" s="1"/>
  <c r="O278"/>
  <c r="P278"/>
  <c r="D278" i="8"/>
  <c r="V278" i="2"/>
  <c r="C279"/>
  <c r="C279" i="8" s="1"/>
  <c r="O280" i="2"/>
  <c r="I280"/>
  <c r="J280" s="1"/>
  <c r="P280"/>
  <c r="D279" i="8" s="1"/>
  <c r="I282" i="2"/>
  <c r="J282" s="1"/>
  <c r="O282"/>
  <c r="P282"/>
  <c r="D282" i="8"/>
  <c r="V282" i="2"/>
  <c r="W282"/>
  <c r="U282" s="1"/>
  <c r="C283"/>
  <c r="C282" i="8" s="1"/>
  <c r="O284" i="2"/>
  <c r="I284"/>
  <c r="P284"/>
  <c r="D283" i="8"/>
  <c r="I286" i="2"/>
  <c r="J286"/>
  <c r="O286"/>
  <c r="P286"/>
  <c r="D286" i="8"/>
  <c r="V286" i="2"/>
  <c r="C287"/>
  <c r="C286" i="8" s="1"/>
  <c r="O288" i="2"/>
  <c r="I288"/>
  <c r="K288" s="1"/>
  <c r="P288"/>
  <c r="D287" i="8" s="1"/>
  <c r="I290" i="2"/>
  <c r="K290" s="1"/>
  <c r="O290"/>
  <c r="P290"/>
  <c r="D290" i="8"/>
  <c r="V290" i="2"/>
  <c r="U290" s="1"/>
  <c r="W290"/>
  <c r="C291"/>
  <c r="C291" i="8" s="1"/>
  <c r="O292" i="2"/>
  <c r="I292"/>
  <c r="J292" s="1"/>
  <c r="P292"/>
  <c r="D291" i="8"/>
  <c r="I294" i="2"/>
  <c r="J294" s="1"/>
  <c r="O294"/>
  <c r="P294"/>
  <c r="D294" i="8"/>
  <c r="V294" i="2"/>
  <c r="C295"/>
  <c r="C294" i="8" s="1"/>
  <c r="O296" i="2"/>
  <c r="I296"/>
  <c r="K296" s="1"/>
  <c r="P296"/>
  <c r="D295" i="8" s="1"/>
  <c r="D298"/>
  <c r="V298" i="2"/>
  <c r="W298"/>
  <c r="C298" i="8"/>
  <c r="D299"/>
  <c r="I302" i="2"/>
  <c r="J302" s="1"/>
  <c r="O302"/>
  <c r="P302"/>
  <c r="D302" i="8" s="1"/>
  <c r="V302" i="2"/>
  <c r="C303"/>
  <c r="C302" i="8" s="1"/>
  <c r="O304" i="2"/>
  <c r="I304"/>
  <c r="K304" s="1"/>
  <c r="P304"/>
  <c r="W302" s="1"/>
  <c r="D303" i="8"/>
  <c r="I306" i="2"/>
  <c r="O306"/>
  <c r="P306"/>
  <c r="D306" i="8"/>
  <c r="V306" i="2"/>
  <c r="C307"/>
  <c r="C307" i="8" s="1"/>
  <c r="O308" i="2"/>
  <c r="I308"/>
  <c r="J308" s="1"/>
  <c r="P308"/>
  <c r="W306" s="1"/>
  <c r="U306" s="1"/>
  <c r="D307" i="8"/>
  <c r="I310" i="2"/>
  <c r="J310" s="1"/>
  <c r="O310"/>
  <c r="P310"/>
  <c r="V310" s="1"/>
  <c r="U310" s="1"/>
  <c r="D310" i="8"/>
  <c r="W310" i="2"/>
  <c r="C311"/>
  <c r="C311" i="8" s="1"/>
  <c r="O312" i="2"/>
  <c r="J312"/>
  <c r="P312"/>
  <c r="D311" i="8"/>
  <c r="I314" i="2"/>
  <c r="K314" s="1"/>
  <c r="O314"/>
  <c r="P314"/>
  <c r="V314" s="1"/>
  <c r="U314" s="1"/>
  <c r="D314" i="8"/>
  <c r="W314" i="2"/>
  <c r="C315"/>
  <c r="C314" i="8" s="1"/>
  <c r="O316" i="2"/>
  <c r="I316"/>
  <c r="J316" s="1"/>
  <c r="P316"/>
  <c r="D315" i="8"/>
  <c r="I318" i="2"/>
  <c r="J318"/>
  <c r="O318"/>
  <c r="O319"/>
  <c r="P318"/>
  <c r="D318" i="8"/>
  <c r="V318" i="2"/>
  <c r="W318"/>
  <c r="U318"/>
  <c r="W319"/>
  <c r="C319"/>
  <c r="C318" i="8" s="1"/>
  <c r="O320" i="2"/>
  <c r="P319"/>
  <c r="I320"/>
  <c r="K320" s="1"/>
  <c r="P320"/>
  <c r="D319" i="8"/>
  <c r="I322" i="2"/>
  <c r="K322"/>
  <c r="O322"/>
  <c r="O323"/>
  <c r="P322"/>
  <c r="D322" i="8"/>
  <c r="V322" i="2"/>
  <c r="U322"/>
  <c r="W322"/>
  <c r="C323"/>
  <c r="C323" i="8"/>
  <c r="O324" i="2"/>
  <c r="P323"/>
  <c r="I324"/>
  <c r="J324"/>
  <c r="K324"/>
  <c r="P324"/>
  <c r="D323" i="8"/>
  <c r="I326" i="2"/>
  <c r="J326"/>
  <c r="K326"/>
  <c r="O326"/>
  <c r="P326"/>
  <c r="D326" i="8"/>
  <c r="V326" i="2"/>
  <c r="U326"/>
  <c r="W326"/>
  <c r="C327"/>
  <c r="C327" i="8"/>
  <c r="O328" i="2"/>
  <c r="O327"/>
  <c r="P327"/>
  <c r="I328"/>
  <c r="J328"/>
  <c r="K328"/>
  <c r="P328"/>
  <c r="D327" i="8"/>
  <c r="I330" i="2"/>
  <c r="J330"/>
  <c r="K330"/>
  <c r="O330"/>
  <c r="P330"/>
  <c r="D330" i="8"/>
  <c r="V330" i="2"/>
  <c r="W330"/>
  <c r="U330"/>
  <c r="C331"/>
  <c r="C330" i="8"/>
  <c r="O332" i="2"/>
  <c r="O331"/>
  <c r="P331"/>
  <c r="I332"/>
  <c r="J332"/>
  <c r="P332"/>
  <c r="D331" i="8"/>
  <c r="I334" i="2"/>
  <c r="J334"/>
  <c r="O334"/>
  <c r="O335"/>
  <c r="P334"/>
  <c r="D334" i="8"/>
  <c r="V334" i="2"/>
  <c r="W334"/>
  <c r="U334"/>
  <c r="W335"/>
  <c r="C335"/>
  <c r="C334" i="8"/>
  <c r="O336" i="2"/>
  <c r="P335"/>
  <c r="I336"/>
  <c r="K336"/>
  <c r="P336"/>
  <c r="D335" i="8"/>
  <c r="I338" i="2"/>
  <c r="K338"/>
  <c r="O338"/>
  <c r="O339"/>
  <c r="P338"/>
  <c r="D338" i="8"/>
  <c r="V338" i="2"/>
  <c r="U338"/>
  <c r="W338"/>
  <c r="C339"/>
  <c r="C339" i="8"/>
  <c r="O340" i="2"/>
  <c r="P339"/>
  <c r="I340"/>
  <c r="J340"/>
  <c r="K340"/>
  <c r="P340"/>
  <c r="D339" i="8"/>
  <c r="I342" i="2"/>
  <c r="J342"/>
  <c r="K342"/>
  <c r="O342"/>
  <c r="P342"/>
  <c r="D342" i="8"/>
  <c r="V342" i="2"/>
  <c r="U342"/>
  <c r="W342"/>
  <c r="C343"/>
  <c r="C343" i="8"/>
  <c r="O344" i="2"/>
  <c r="O343"/>
  <c r="P343"/>
  <c r="I344"/>
  <c r="J344"/>
  <c r="K344"/>
  <c r="P344"/>
  <c r="D343" i="8"/>
  <c r="I346" i="2"/>
  <c r="J346"/>
  <c r="K346"/>
  <c r="O346"/>
  <c r="P346"/>
  <c r="D346" i="8"/>
  <c r="V346" i="2"/>
  <c r="W346"/>
  <c r="U346"/>
  <c r="C347"/>
  <c r="C346" i="8"/>
  <c r="O348" i="2"/>
  <c r="O347"/>
  <c r="P347"/>
  <c r="I348"/>
  <c r="J348"/>
  <c r="P348"/>
  <c r="D347" i="8"/>
  <c r="I350" i="2"/>
  <c r="J350"/>
  <c r="O350"/>
  <c r="O351"/>
  <c r="P350"/>
  <c r="D350" i="8"/>
  <c r="V350" i="2"/>
  <c r="W350"/>
  <c r="U350"/>
  <c r="W351"/>
  <c r="C351"/>
  <c r="C350" i="8"/>
  <c r="O352" i="2"/>
  <c r="P351"/>
  <c r="I352"/>
  <c r="K352"/>
  <c r="P352"/>
  <c r="D351" i="8"/>
  <c r="I354" i="2"/>
  <c r="K354"/>
  <c r="O354"/>
  <c r="O355"/>
  <c r="P354"/>
  <c r="D354" i="8"/>
  <c r="V354" i="2"/>
  <c r="U354"/>
  <c r="W354"/>
  <c r="C355"/>
  <c r="C355" i="8"/>
  <c r="O356" i="2"/>
  <c r="P355"/>
  <c r="I356"/>
  <c r="J356"/>
  <c r="K356"/>
  <c r="P356"/>
  <c r="D355" i="8"/>
  <c r="I358" i="2"/>
  <c r="J358"/>
  <c r="K358"/>
  <c r="O358"/>
  <c r="P358"/>
  <c r="D358" i="8"/>
  <c r="V358" i="2"/>
  <c r="U358"/>
  <c r="W358"/>
  <c r="C359"/>
  <c r="C359" i="8"/>
  <c r="O360" i="2"/>
  <c r="O359"/>
  <c r="P359"/>
  <c r="I360"/>
  <c r="J360"/>
  <c r="K360"/>
  <c r="P360"/>
  <c r="D359" i="8"/>
  <c r="I362" i="2"/>
  <c r="J362"/>
  <c r="K362"/>
  <c r="O362"/>
  <c r="P362"/>
  <c r="D362" i="8"/>
  <c r="V362" i="2"/>
  <c r="W362"/>
  <c r="U362"/>
  <c r="C363"/>
  <c r="C362" i="8"/>
  <c r="O364" i="2"/>
  <c r="O363"/>
  <c r="P363"/>
  <c r="I364"/>
  <c r="J364"/>
  <c r="P364"/>
  <c r="D363" i="8"/>
  <c r="I366" i="2"/>
  <c r="J366"/>
  <c r="O366"/>
  <c r="O367"/>
  <c r="P366"/>
  <c r="D366" i="8"/>
  <c r="V366" i="2"/>
  <c r="W366"/>
  <c r="U366"/>
  <c r="W367"/>
  <c r="C367"/>
  <c r="C366" i="8"/>
  <c r="O368" i="2"/>
  <c r="P367"/>
  <c r="I368"/>
  <c r="K368"/>
  <c r="P368"/>
  <c r="D367" i="8"/>
  <c r="I370" i="2"/>
  <c r="K370"/>
  <c r="O370"/>
  <c r="O371"/>
  <c r="P370"/>
  <c r="D370" i="8"/>
  <c r="V370" i="2"/>
  <c r="U370"/>
  <c r="W370"/>
  <c r="C371"/>
  <c r="C371" i="8"/>
  <c r="O372" i="2"/>
  <c r="P371"/>
  <c r="I372"/>
  <c r="J372"/>
  <c r="K372"/>
  <c r="P372"/>
  <c r="D371" i="8"/>
  <c r="I374" i="2"/>
  <c r="J374"/>
  <c r="K374"/>
  <c r="O374"/>
  <c r="P374"/>
  <c r="D374" i="8"/>
  <c r="V374" i="2"/>
  <c r="U374"/>
  <c r="W374"/>
  <c r="C375"/>
  <c r="C375" i="8"/>
  <c r="O376" i="2"/>
  <c r="O375"/>
  <c r="P375"/>
  <c r="I376"/>
  <c r="J376"/>
  <c r="K376"/>
  <c r="P376"/>
  <c r="D375" i="8"/>
  <c r="I378" i="2"/>
  <c r="J378"/>
  <c r="K378"/>
  <c r="O378"/>
  <c r="P378"/>
  <c r="D378" i="8"/>
  <c r="V378" i="2"/>
  <c r="W378"/>
  <c r="U378"/>
  <c r="C379"/>
  <c r="C378" i="8"/>
  <c r="O380" i="2"/>
  <c r="O379"/>
  <c r="P379"/>
  <c r="I380"/>
  <c r="J380"/>
  <c r="P380"/>
  <c r="D379" i="8"/>
  <c r="I382" i="2"/>
  <c r="J382"/>
  <c r="O382"/>
  <c r="O383"/>
  <c r="P382"/>
  <c r="D382" i="8"/>
  <c r="V382" i="2"/>
  <c r="W382"/>
  <c r="U382"/>
  <c r="W383"/>
  <c r="C383"/>
  <c r="C382" i="8"/>
  <c r="O384" i="2"/>
  <c r="P383"/>
  <c r="I384"/>
  <c r="K384"/>
  <c r="P384"/>
  <c r="D383" i="8"/>
  <c r="I386" i="2"/>
  <c r="K386"/>
  <c r="O386"/>
  <c r="O387"/>
  <c r="P386"/>
  <c r="D386" i="8"/>
  <c r="V386" i="2"/>
  <c r="U386"/>
  <c r="W386"/>
  <c r="C387"/>
  <c r="C387" i="8"/>
  <c r="O388" i="2"/>
  <c r="P387"/>
  <c r="I388"/>
  <c r="J388"/>
  <c r="K388"/>
  <c r="P388"/>
  <c r="D387" i="8"/>
  <c r="I390" i="2"/>
  <c r="J390"/>
  <c r="K390"/>
  <c r="O390"/>
  <c r="P390"/>
  <c r="D390" i="8"/>
  <c r="V390" i="2"/>
  <c r="U390"/>
  <c r="W390"/>
  <c r="C391"/>
  <c r="C391" i="8"/>
  <c r="O392" i="2"/>
  <c r="O391"/>
  <c r="P391"/>
  <c r="I392"/>
  <c r="J392"/>
  <c r="K392"/>
  <c r="P392"/>
  <c r="D391" i="8"/>
  <c r="I394" i="2"/>
  <c r="J394"/>
  <c r="K394"/>
  <c r="O394"/>
  <c r="P394"/>
  <c r="D394" i="8"/>
  <c r="V394" i="2"/>
  <c r="W394"/>
  <c r="U394"/>
  <c r="C395"/>
  <c r="C394" i="8"/>
  <c r="O396" i="2"/>
  <c r="O395"/>
  <c r="P395"/>
  <c r="I396"/>
  <c r="J396"/>
  <c r="P396"/>
  <c r="D395" i="8"/>
  <c r="I398" i="2"/>
  <c r="J398"/>
  <c r="O398"/>
  <c r="O399"/>
  <c r="P398"/>
  <c r="D398" i="8"/>
  <c r="V398" i="2"/>
  <c r="W398"/>
  <c r="U398"/>
  <c r="W399"/>
  <c r="C399"/>
  <c r="C398" i="8"/>
  <c r="O400" i="2"/>
  <c r="P399"/>
  <c r="I400"/>
  <c r="K400"/>
  <c r="P400"/>
  <c r="D399" i="8"/>
  <c r="I206" i="2"/>
  <c r="K206"/>
  <c r="O206"/>
  <c r="P206"/>
  <c r="D206" i="8"/>
  <c r="V206" i="2"/>
  <c r="C207"/>
  <c r="C206" i="8"/>
  <c r="O208" i="2"/>
  <c r="I208"/>
  <c r="K208"/>
  <c r="P208"/>
  <c r="D207" i="8"/>
  <c r="I202" i="2"/>
  <c r="J202"/>
  <c r="O202"/>
  <c r="P202"/>
  <c r="D202" i="8"/>
  <c r="C203" i="2"/>
  <c r="C202" i="8"/>
  <c r="O204" i="2"/>
  <c r="V202"/>
  <c r="P204"/>
  <c r="D203" i="8"/>
  <c r="W202" i="2"/>
  <c r="U202"/>
  <c r="I204"/>
  <c r="J204"/>
  <c r="K204"/>
  <c r="I286" i="7"/>
  <c r="J286"/>
  <c r="V286"/>
  <c r="C287"/>
  <c r="F287" i="8"/>
  <c r="I288" i="7"/>
  <c r="K288"/>
  <c r="W286"/>
  <c r="U286"/>
  <c r="I198" i="2"/>
  <c r="K198"/>
  <c r="J198"/>
  <c r="O198"/>
  <c r="P198"/>
  <c r="D198" i="8"/>
  <c r="V198" i="2"/>
  <c r="C199"/>
  <c r="C199" i="8"/>
  <c r="I200" i="2"/>
  <c r="J200"/>
  <c r="O200"/>
  <c r="P200"/>
  <c r="D199" i="8"/>
  <c r="I282" i="7"/>
  <c r="J282"/>
  <c r="N282"/>
  <c r="O282"/>
  <c r="P282"/>
  <c r="G282" i="8"/>
  <c r="V282" i="7"/>
  <c r="U282"/>
  <c r="C283"/>
  <c r="F283" i="8"/>
  <c r="I284" i="7"/>
  <c r="J284"/>
  <c r="K284"/>
  <c r="O284"/>
  <c r="P284"/>
  <c r="G283" i="8"/>
  <c r="W282" i="7"/>
  <c r="I194" i="2"/>
  <c r="K194"/>
  <c r="O194"/>
  <c r="P194"/>
  <c r="D194" i="8"/>
  <c r="V194" i="2"/>
  <c r="C195"/>
  <c r="C195" i="8"/>
  <c r="I196" i="2"/>
  <c r="J196"/>
  <c r="O196"/>
  <c r="P196"/>
  <c r="D195" i="8"/>
  <c r="I278" i="7"/>
  <c r="K278"/>
  <c r="N278"/>
  <c r="O278"/>
  <c r="P278"/>
  <c r="G278" i="8"/>
  <c r="V278" i="7"/>
  <c r="U278"/>
  <c r="C279"/>
  <c r="F279" i="8"/>
  <c r="I280" i="7"/>
  <c r="K280"/>
  <c r="J280"/>
  <c r="O280"/>
  <c r="P280"/>
  <c r="G279" i="8"/>
  <c r="W278" i="7"/>
  <c r="I190" i="2"/>
  <c r="J190"/>
  <c r="O190"/>
  <c r="P190"/>
  <c r="D190" i="8"/>
  <c r="V190" i="2"/>
  <c r="C191"/>
  <c r="C190" i="8"/>
  <c r="I192" i="2"/>
  <c r="J192"/>
  <c r="O192"/>
  <c r="P192"/>
  <c r="D191" i="8"/>
  <c r="C275" i="7"/>
  <c r="F275" i="8"/>
  <c r="I274" i="7"/>
  <c r="J274"/>
  <c r="N274"/>
  <c r="O274"/>
  <c r="P274"/>
  <c r="G274" i="8"/>
  <c r="V274" i="7"/>
  <c r="I276"/>
  <c r="K276"/>
  <c r="J276"/>
  <c r="O276"/>
  <c r="P276"/>
  <c r="W274"/>
  <c r="U274"/>
  <c r="I186" i="2"/>
  <c r="K186"/>
  <c r="J186"/>
  <c r="O186"/>
  <c r="P186"/>
  <c r="D186" i="8"/>
  <c r="V186" i="2"/>
  <c r="C187"/>
  <c r="C186" i="8"/>
  <c r="I188" i="2"/>
  <c r="J188"/>
  <c r="O188"/>
  <c r="P188"/>
  <c r="D187" i="8"/>
  <c r="C167" i="2"/>
  <c r="C167" i="8"/>
  <c r="C171" i="2"/>
  <c r="C170" i="8"/>
  <c r="C175" i="2"/>
  <c r="C174" i="8"/>
  <c r="C179" i="2"/>
  <c r="C179" i="8"/>
  <c r="C183" i="2"/>
  <c r="C183" i="8"/>
  <c r="I166" i="2"/>
  <c r="K166"/>
  <c r="I168"/>
  <c r="K168"/>
  <c r="I170"/>
  <c r="K170"/>
  <c r="I172"/>
  <c r="J172"/>
  <c r="I174"/>
  <c r="J174"/>
  <c r="K174"/>
  <c r="I176"/>
  <c r="K176"/>
  <c r="I178"/>
  <c r="K178"/>
  <c r="I180"/>
  <c r="J180"/>
  <c r="I182"/>
  <c r="K182"/>
  <c r="I184"/>
  <c r="J184"/>
  <c r="K184"/>
  <c r="O166"/>
  <c r="P166"/>
  <c r="D166" i="8"/>
  <c r="O168" i="2"/>
  <c r="V166"/>
  <c r="U166"/>
  <c r="W166"/>
  <c r="P168"/>
  <c r="D167" i="8"/>
  <c r="O170" i="2"/>
  <c r="P170"/>
  <c r="V170"/>
  <c r="U170"/>
  <c r="O172"/>
  <c r="W170"/>
  <c r="P172"/>
  <c r="D171" i="8"/>
  <c r="O174" i="2"/>
  <c r="P174"/>
  <c r="D174" i="8"/>
  <c r="O176" i="2"/>
  <c r="W174"/>
  <c r="P176"/>
  <c r="D175" i="8"/>
  <c r="O178" i="2"/>
  <c r="P178"/>
  <c r="D178" i="8"/>
  <c r="V178" i="2"/>
  <c r="U178"/>
  <c r="O180"/>
  <c r="W178"/>
  <c r="P180"/>
  <c r="D179" i="8"/>
  <c r="O182" i="2"/>
  <c r="P182"/>
  <c r="D182" i="8"/>
  <c r="O184" i="2"/>
  <c r="V182"/>
  <c r="U182"/>
  <c r="W182"/>
  <c r="P184"/>
  <c r="D183" i="8"/>
  <c r="J6" i="11"/>
  <c r="J7"/>
  <c r="J8"/>
  <c r="J9"/>
  <c r="J5"/>
  <c r="I270" i="7"/>
  <c r="J270"/>
  <c r="I272"/>
  <c r="J272"/>
  <c r="N270"/>
  <c r="O270"/>
  <c r="P270"/>
  <c r="G270" i="8"/>
  <c r="V270" i="7"/>
  <c r="U270"/>
  <c r="W270"/>
  <c r="C271"/>
  <c r="F271" i="8"/>
  <c r="O272" i="7"/>
  <c r="P272"/>
  <c r="G271" i="8"/>
  <c r="I266" i="7"/>
  <c r="K266"/>
  <c r="J266"/>
  <c r="N266"/>
  <c r="O266"/>
  <c r="P266"/>
  <c r="G266" i="8"/>
  <c r="C267" i="7"/>
  <c r="F267" i="8"/>
  <c r="I268" i="7"/>
  <c r="K268"/>
  <c r="O268"/>
  <c r="P268"/>
  <c r="G267" i="8"/>
  <c r="W266" i="7"/>
  <c r="I262"/>
  <c r="K262"/>
  <c r="N262"/>
  <c r="O262"/>
  <c r="P262"/>
  <c r="G262" i="8"/>
  <c r="V262" i="7"/>
  <c r="C263"/>
  <c r="F263" i="8"/>
  <c r="I264" i="7"/>
  <c r="J264"/>
  <c r="O264"/>
  <c r="P264"/>
  <c r="G263" i="8"/>
  <c r="I258" i="7"/>
  <c r="K258"/>
  <c r="N258"/>
  <c r="O258"/>
  <c r="P258"/>
  <c r="G258" i="8"/>
  <c r="V258" i="7"/>
  <c r="C259"/>
  <c r="F259" i="8"/>
  <c r="I260" i="7"/>
  <c r="K260"/>
  <c r="O260"/>
  <c r="P260"/>
  <c r="G259" i="8"/>
  <c r="I254" i="7"/>
  <c r="K254"/>
  <c r="N254"/>
  <c r="O254"/>
  <c r="P254"/>
  <c r="G254" i="8"/>
  <c r="V254" i="7"/>
  <c r="C255"/>
  <c r="F255" i="8"/>
  <c r="I256" i="7"/>
  <c r="J256"/>
  <c r="O256"/>
  <c r="P256"/>
  <c r="G255" i="8"/>
  <c r="I250" i="7"/>
  <c r="J250"/>
  <c r="K250"/>
  <c r="N250"/>
  <c r="O250"/>
  <c r="P250"/>
  <c r="G250" i="8"/>
  <c r="C251" i="7"/>
  <c r="F251" i="8"/>
  <c r="I252" i="7"/>
  <c r="K252"/>
  <c r="O252"/>
  <c r="P252"/>
  <c r="G251" i="8"/>
  <c r="W250" i="7"/>
  <c r="I246"/>
  <c r="K246"/>
  <c r="N246"/>
  <c r="O246"/>
  <c r="P246"/>
  <c r="G246" i="8"/>
  <c r="V246" i="7"/>
  <c r="C247"/>
  <c r="F247" i="8"/>
  <c r="I248" i="7"/>
  <c r="J248"/>
  <c r="O248"/>
  <c r="P248"/>
  <c r="G247" i="8"/>
  <c r="I242" i="7"/>
  <c r="J242"/>
  <c r="N242"/>
  <c r="O242"/>
  <c r="P242"/>
  <c r="G242" i="8"/>
  <c r="V242" i="7"/>
  <c r="C243"/>
  <c r="F243" i="8"/>
  <c r="I244" i="7"/>
  <c r="J244"/>
  <c r="O244"/>
  <c r="P244"/>
  <c r="W242"/>
  <c r="I162" i="2"/>
  <c r="J162"/>
  <c r="O162"/>
  <c r="P162"/>
  <c r="D162" i="8"/>
  <c r="W162" i="2"/>
  <c r="C163"/>
  <c r="C163" i="8"/>
  <c r="I164" i="2"/>
  <c r="J164"/>
  <c r="O164"/>
  <c r="P164"/>
  <c r="D163" i="8"/>
  <c r="I238" i="7"/>
  <c r="J238"/>
  <c r="N238"/>
  <c r="O238"/>
  <c r="P238"/>
  <c r="G238" i="8"/>
  <c r="V238" i="7"/>
  <c r="C239"/>
  <c r="F239" i="8"/>
  <c r="I240" i="7"/>
  <c r="K240"/>
  <c r="O240"/>
  <c r="P240"/>
  <c r="G239" i="8"/>
  <c r="W238" i="7"/>
  <c r="I234"/>
  <c r="J234"/>
  <c r="N234"/>
  <c r="O234"/>
  <c r="P234"/>
  <c r="G234" i="8"/>
  <c r="V234" i="7"/>
  <c r="C235"/>
  <c r="F235" i="8"/>
  <c r="I236" i="7"/>
  <c r="K236"/>
  <c r="O236"/>
  <c r="P236"/>
  <c r="G235" i="8"/>
  <c r="P160" i="2"/>
  <c r="D159" i="8"/>
  <c r="O160" i="2"/>
  <c r="I160"/>
  <c r="J160"/>
  <c r="C159"/>
  <c r="C158" i="8"/>
  <c r="W158" i="2"/>
  <c r="P158"/>
  <c r="D158" i="8"/>
  <c r="O158" i="2"/>
  <c r="I158"/>
  <c r="J158"/>
  <c r="P156"/>
  <c r="D155" i="8"/>
  <c r="O156" i="2"/>
  <c r="I156"/>
  <c r="J156"/>
  <c r="C155"/>
  <c r="C154" i="8"/>
  <c r="W154" i="2"/>
  <c r="P154"/>
  <c r="D154" i="8"/>
  <c r="O154" i="2"/>
  <c r="I154"/>
  <c r="J154"/>
  <c r="P152"/>
  <c r="D151" i="8"/>
  <c r="O152" i="2"/>
  <c r="I152"/>
  <c r="J152"/>
  <c r="C151"/>
  <c r="C151" i="8"/>
  <c r="W150" i="2"/>
  <c r="P150"/>
  <c r="D150" i="8"/>
  <c r="O150" i="2"/>
  <c r="I150"/>
  <c r="J150"/>
  <c r="I10" i="7"/>
  <c r="K10"/>
  <c r="O10"/>
  <c r="P10"/>
  <c r="V10"/>
  <c r="X11"/>
  <c r="W10"/>
  <c r="C11"/>
  <c r="F10" i="8"/>
  <c r="I12" i="7"/>
  <c r="J12"/>
  <c r="N12"/>
  <c r="O12"/>
  <c r="P12"/>
  <c r="G11" i="8"/>
  <c r="I14" i="7"/>
  <c r="K14"/>
  <c r="N14"/>
  <c r="N15"/>
  <c r="O14"/>
  <c r="P14"/>
  <c r="G14" i="8"/>
  <c r="V14" i="7"/>
  <c r="U14"/>
  <c r="A15"/>
  <c r="A19"/>
  <c r="A23"/>
  <c r="A27"/>
  <c r="A31"/>
  <c r="A35"/>
  <c r="A39"/>
  <c r="A43"/>
  <c r="A47"/>
  <c r="A51"/>
  <c r="A55"/>
  <c r="A59"/>
  <c r="A63"/>
  <c r="A67"/>
  <c r="A71"/>
  <c r="A75"/>
  <c r="A79"/>
  <c r="A83"/>
  <c r="A87"/>
  <c r="A91"/>
  <c r="A95"/>
  <c r="A99"/>
  <c r="A103"/>
  <c r="A107"/>
  <c r="A111"/>
  <c r="A115"/>
  <c r="A119"/>
  <c r="A123"/>
  <c r="A127"/>
  <c r="A131"/>
  <c r="A135"/>
  <c r="A139"/>
  <c r="A143"/>
  <c r="A147"/>
  <c r="A151"/>
  <c r="A155"/>
  <c r="A159"/>
  <c r="A163"/>
  <c r="A167"/>
  <c r="A171"/>
  <c r="A175"/>
  <c r="A179"/>
  <c r="A183"/>
  <c r="A187"/>
  <c r="A191"/>
  <c r="A195"/>
  <c r="A199"/>
  <c r="A203"/>
  <c r="A207"/>
  <c r="A211"/>
  <c r="A215"/>
  <c r="A219"/>
  <c r="A223"/>
  <c r="A227"/>
  <c r="A231"/>
  <c r="A235"/>
  <c r="A239"/>
  <c r="A243"/>
  <c r="A247"/>
  <c r="A251"/>
  <c r="A255"/>
  <c r="A259"/>
  <c r="A263"/>
  <c r="A267"/>
  <c r="A271"/>
  <c r="A275"/>
  <c r="A279"/>
  <c r="A283"/>
  <c r="A287"/>
  <c r="A291"/>
  <c r="A295"/>
  <c r="A299"/>
  <c r="A303"/>
  <c r="A307"/>
  <c r="A311"/>
  <c r="A315"/>
  <c r="A319"/>
  <c r="A331"/>
  <c r="A335"/>
  <c r="A343"/>
  <c r="A347" s="1"/>
  <c r="A351" s="1"/>
  <c r="A355" s="1"/>
  <c r="A359" s="1"/>
  <c r="A367" s="1"/>
  <c r="A371" s="1"/>
  <c r="A375" s="1"/>
  <c r="A379" s="1"/>
  <c r="A383" s="1"/>
  <c r="A387" s="1"/>
  <c r="A391" s="1"/>
  <c r="A395" s="1"/>
  <c r="A399" s="1"/>
  <c r="A403" s="1"/>
  <c r="A407" s="1"/>
  <c r="A411" s="1"/>
  <c r="A415" s="1"/>
  <c r="A419" s="1"/>
  <c r="A423" s="1"/>
  <c r="A427" s="1"/>
  <c r="A431" s="1"/>
  <c r="A435" s="1"/>
  <c r="A439" s="1"/>
  <c r="A443" s="1"/>
  <c r="A447" s="1"/>
  <c r="A451" s="1"/>
  <c r="A455" s="1"/>
  <c r="A459" s="1"/>
  <c r="A463" s="1"/>
  <c r="A467" s="1"/>
  <c r="A471" s="1"/>
  <c r="A475" s="1"/>
  <c r="A479" s="1"/>
  <c r="A483" s="1"/>
  <c r="A487" s="1"/>
  <c r="A491" s="1"/>
  <c r="A495" s="1"/>
  <c r="A499" s="1"/>
  <c r="A503" s="1"/>
  <c r="A507" s="1"/>
  <c r="A511" s="1"/>
  <c r="A515" s="1"/>
  <c r="A519" s="1"/>
  <c r="A523" s="1"/>
  <c r="A527" s="1"/>
  <c r="A531" s="1"/>
  <c r="A535" s="1"/>
  <c r="A539" s="1"/>
  <c r="A543" s="1"/>
  <c r="A547" s="1"/>
  <c r="A551" s="1"/>
  <c r="A555" s="1"/>
  <c r="A559" s="1"/>
  <c r="A563" s="1"/>
  <c r="A567" s="1"/>
  <c r="A571" s="1"/>
  <c r="A575" s="1"/>
  <c r="A579" s="1"/>
  <c r="A583" s="1"/>
  <c r="A587" s="1"/>
  <c r="A591" s="1"/>
  <c r="A595" s="1"/>
  <c r="A599" s="1"/>
  <c r="A603" s="1"/>
  <c r="A607" s="1"/>
  <c r="A611" s="1"/>
  <c r="A615" s="1"/>
  <c r="A619" s="1"/>
  <c r="A623" s="1"/>
  <c r="A627" s="1"/>
  <c r="A631" s="1"/>
  <c r="A635" s="1"/>
  <c r="A639" s="1"/>
  <c r="A643" s="1"/>
  <c r="A647" s="1"/>
  <c r="A651" s="1"/>
  <c r="A655" s="1"/>
  <c r="A659" s="1"/>
  <c r="A663" s="1"/>
  <c r="A667" s="1"/>
  <c r="A671" s="1"/>
  <c r="A675" s="1"/>
  <c r="A679" s="1"/>
  <c r="A683" s="1"/>
  <c r="A687" s="1"/>
  <c r="A691" s="1"/>
  <c r="A695" s="1"/>
  <c r="A699" s="1"/>
  <c r="A703" s="1"/>
  <c r="A707" s="1"/>
  <c r="A711" s="1"/>
  <c r="A715" s="1"/>
  <c r="A719" s="1"/>
  <c r="A723" s="1"/>
  <c r="A727" s="1"/>
  <c r="A731" s="1"/>
  <c r="A735" s="1"/>
  <c r="A739" s="1"/>
  <c r="A743" s="1"/>
  <c r="A747" s="1"/>
  <c r="A751" s="1"/>
  <c r="A755" s="1"/>
  <c r="A759" s="1"/>
  <c r="A763" s="1"/>
  <c r="A767" s="1"/>
  <c r="A771" s="1"/>
  <c r="A775" s="1"/>
  <c r="A779" s="1"/>
  <c r="A783" s="1"/>
  <c r="A787" s="1"/>
  <c r="A791" s="1"/>
  <c r="A795" s="1"/>
  <c r="A799" s="1"/>
  <c r="A803" s="1"/>
  <c r="A807" s="1"/>
  <c r="A811" s="1"/>
  <c r="A815" s="1"/>
  <c r="A819" s="1"/>
  <c r="A823" s="1"/>
  <c r="A827" s="1"/>
  <c r="A831" s="1"/>
  <c r="A835" s="1"/>
  <c r="A839" s="1"/>
  <c r="A843" s="1"/>
  <c r="A847" s="1"/>
  <c r="A851" s="1"/>
  <c r="A855" s="1"/>
  <c r="A859" s="1"/>
  <c r="A863" s="1"/>
  <c r="A867" s="1"/>
  <c r="A871" s="1"/>
  <c r="A875" s="1"/>
  <c r="A879" s="1"/>
  <c r="A883" s="1"/>
  <c r="A887" s="1"/>
  <c r="A891" s="1"/>
  <c r="A895" s="1"/>
  <c r="A899" s="1"/>
  <c r="A903" s="1"/>
  <c r="A907" s="1"/>
  <c r="A911" s="1"/>
  <c r="A915" s="1"/>
  <c r="A919" s="1"/>
  <c r="A923" s="1"/>
  <c r="A927" s="1"/>
  <c r="A931" s="1"/>
  <c r="A935" s="1"/>
  <c r="A939" s="1"/>
  <c r="A943" s="1"/>
  <c r="A947" s="1"/>
  <c r="A951" s="1"/>
  <c r="A955" s="1"/>
  <c r="A959" s="1"/>
  <c r="A963" s="1"/>
  <c r="A967" s="1"/>
  <c r="A971" s="1"/>
  <c r="A975" s="1"/>
  <c r="A979" s="1"/>
  <c r="A983" s="1"/>
  <c r="A987" s="1"/>
  <c r="A991" s="1"/>
  <c r="A995" s="1"/>
  <c r="A999" s="1"/>
  <c r="C15"/>
  <c r="F14" i="8"/>
  <c r="I16" i="7"/>
  <c r="K16"/>
  <c r="O16"/>
  <c r="P16"/>
  <c r="W14"/>
  <c r="I18"/>
  <c r="K18"/>
  <c r="N18"/>
  <c r="O18"/>
  <c r="P18"/>
  <c r="G18" i="8"/>
  <c r="V18" i="7"/>
  <c r="C19"/>
  <c r="F18" i="8"/>
  <c r="I20" i="7"/>
  <c r="J20"/>
  <c r="O20"/>
  <c r="P20"/>
  <c r="G19" i="8"/>
  <c r="I22" i="7"/>
  <c r="J22"/>
  <c r="O22"/>
  <c r="P22"/>
  <c r="V22"/>
  <c r="U22"/>
  <c r="W22"/>
  <c r="C23"/>
  <c r="F22" i="8"/>
  <c r="I24" i="7"/>
  <c r="J24"/>
  <c r="N24"/>
  <c r="N23"/>
  <c r="O24"/>
  <c r="P24"/>
  <c r="G23" i="8"/>
  <c r="I26" i="7"/>
  <c r="K26"/>
  <c r="N26"/>
  <c r="N27"/>
  <c r="O26"/>
  <c r="P26"/>
  <c r="G26" i="8"/>
  <c r="W26" i="7"/>
  <c r="C27"/>
  <c r="F26" i="8"/>
  <c r="I28" i="7"/>
  <c r="K28"/>
  <c r="N28"/>
  <c r="O28"/>
  <c r="P28"/>
  <c r="G27" i="8"/>
  <c r="I30" i="7"/>
  <c r="K30"/>
  <c r="N30"/>
  <c r="O30"/>
  <c r="P30"/>
  <c r="V30"/>
  <c r="U30"/>
  <c r="W30"/>
  <c r="C31"/>
  <c r="F30" i="8"/>
  <c r="I32" i="7"/>
  <c r="J32"/>
  <c r="N32"/>
  <c r="N31"/>
  <c r="O32"/>
  <c r="P32"/>
  <c r="G31" i="8"/>
  <c r="I34" i="7"/>
  <c r="J34"/>
  <c r="N34"/>
  <c r="O34"/>
  <c r="P34"/>
  <c r="G34" i="8"/>
  <c r="V34" i="7"/>
  <c r="C35"/>
  <c r="F34" i="8"/>
  <c r="I36" i="7"/>
  <c r="K36"/>
  <c r="N36"/>
  <c r="N35"/>
  <c r="O36"/>
  <c r="P36"/>
  <c r="W34"/>
  <c r="U34"/>
  <c r="I38"/>
  <c r="K38"/>
  <c r="N38"/>
  <c r="O38"/>
  <c r="P38"/>
  <c r="G38" i="8"/>
  <c r="V38" i="7"/>
  <c r="C39"/>
  <c r="F38" i="8"/>
  <c r="I40" i="7"/>
  <c r="J40"/>
  <c r="O40"/>
  <c r="P40"/>
  <c r="W38"/>
  <c r="U38"/>
  <c r="I42"/>
  <c r="J42"/>
  <c r="N42"/>
  <c r="O42"/>
  <c r="P42"/>
  <c r="V42"/>
  <c r="W42"/>
  <c r="C43"/>
  <c r="F42" i="8"/>
  <c r="I44" i="7"/>
  <c r="K44"/>
  <c r="N44"/>
  <c r="N43"/>
  <c r="O44"/>
  <c r="P44"/>
  <c r="G43" i="8"/>
  <c r="I46" i="7"/>
  <c r="K46"/>
  <c r="O46"/>
  <c r="P46"/>
  <c r="V46"/>
  <c r="W46"/>
  <c r="C47"/>
  <c r="F46" i="8"/>
  <c r="I48" i="7"/>
  <c r="K48"/>
  <c r="N48"/>
  <c r="N47"/>
  <c r="O48"/>
  <c r="P48"/>
  <c r="G47" i="8"/>
  <c r="I50" i="7"/>
  <c r="K50"/>
  <c r="O50"/>
  <c r="P50"/>
  <c r="V50"/>
  <c r="U50"/>
  <c r="G50" i="8"/>
  <c r="W50" i="7"/>
  <c r="C51"/>
  <c r="F50" i="8"/>
  <c r="I52" i="7"/>
  <c r="K52"/>
  <c r="N52"/>
  <c r="N51"/>
  <c r="O52"/>
  <c r="P52"/>
  <c r="G51" i="8"/>
  <c r="I54" i="7"/>
  <c r="J54"/>
  <c r="O54"/>
  <c r="P54"/>
  <c r="V54"/>
  <c r="U54"/>
  <c r="W54"/>
  <c r="C55"/>
  <c r="F54" i="8"/>
  <c r="I56" i="7"/>
  <c r="J56"/>
  <c r="N56"/>
  <c r="N55"/>
  <c r="O56"/>
  <c r="P56"/>
  <c r="G55" i="8"/>
  <c r="I58" i="7"/>
  <c r="K58"/>
  <c r="N58"/>
  <c r="O58"/>
  <c r="P58"/>
  <c r="G58" i="8"/>
  <c r="V58" i="7"/>
  <c r="C59"/>
  <c r="F58" i="8"/>
  <c r="I60" i="7"/>
  <c r="K60"/>
  <c r="O60"/>
  <c r="P60"/>
  <c r="G59" i="8"/>
  <c r="I62" i="7"/>
  <c r="K62"/>
  <c r="N62"/>
  <c r="O62"/>
  <c r="P62"/>
  <c r="G62" i="8"/>
  <c r="V62" i="7"/>
  <c r="C63"/>
  <c r="F62" i="8"/>
  <c r="I64" i="7"/>
  <c r="K64"/>
  <c r="O64"/>
  <c r="P64"/>
  <c r="G63" i="8"/>
  <c r="I66" i="7"/>
  <c r="J66"/>
  <c r="N66"/>
  <c r="O66"/>
  <c r="P66"/>
  <c r="G66" i="8"/>
  <c r="V66" i="7"/>
  <c r="C67"/>
  <c r="F66" i="8"/>
  <c r="I68" i="7"/>
  <c r="K68"/>
  <c r="J68"/>
  <c r="O68"/>
  <c r="P68"/>
  <c r="W66"/>
  <c r="U66"/>
  <c r="G67" i="8"/>
  <c r="I70" i="7"/>
  <c r="J70"/>
  <c r="O70"/>
  <c r="P70"/>
  <c r="G70" i="8"/>
  <c r="W70" i="7"/>
  <c r="C71"/>
  <c r="F70" i="8"/>
  <c r="I72" i="7"/>
  <c r="J72"/>
  <c r="N72"/>
  <c r="N71"/>
  <c r="O72"/>
  <c r="P72"/>
  <c r="G71" i="8"/>
  <c r="I74" i="7"/>
  <c r="J74"/>
  <c r="O74"/>
  <c r="P74"/>
  <c r="V74"/>
  <c r="U74"/>
  <c r="W74"/>
  <c r="C75"/>
  <c r="F74" i="8"/>
  <c r="I76" i="7"/>
  <c r="J76"/>
  <c r="N76"/>
  <c r="N75"/>
  <c r="O76"/>
  <c r="P76"/>
  <c r="G75" i="8"/>
  <c r="I78" i="7"/>
  <c r="K78"/>
  <c r="N78"/>
  <c r="O78"/>
  <c r="P78"/>
  <c r="G78" i="8"/>
  <c r="V78" i="7"/>
  <c r="C79"/>
  <c r="F78" i="8"/>
  <c r="I80" i="7"/>
  <c r="K80"/>
  <c r="O80"/>
  <c r="P80"/>
  <c r="G79" i="8"/>
  <c r="I82" i="7"/>
  <c r="K82"/>
  <c r="N82"/>
  <c r="O82"/>
  <c r="P82"/>
  <c r="G82" i="8"/>
  <c r="W82" i="7"/>
  <c r="C83"/>
  <c r="F82" i="8"/>
  <c r="I84" i="7"/>
  <c r="K84"/>
  <c r="N84"/>
  <c r="O84"/>
  <c r="P84"/>
  <c r="G83" i="8"/>
  <c r="I86" i="7"/>
  <c r="K86"/>
  <c r="N86"/>
  <c r="O86"/>
  <c r="P86"/>
  <c r="V86"/>
  <c r="U86"/>
  <c r="G86" i="8"/>
  <c r="W86" i="7"/>
  <c r="C87"/>
  <c r="F86" i="8"/>
  <c r="I88" i="7"/>
  <c r="K88"/>
  <c r="N88"/>
  <c r="N87"/>
  <c r="O88"/>
  <c r="P88"/>
  <c r="G87" i="8"/>
  <c r="I90" i="7"/>
  <c r="J90"/>
  <c r="N90"/>
  <c r="O90"/>
  <c r="P90"/>
  <c r="G90" i="8"/>
  <c r="V90" i="7"/>
  <c r="C91"/>
  <c r="F90" i="8"/>
  <c r="J92" i="7"/>
  <c r="K92"/>
  <c r="O92"/>
  <c r="P92"/>
  <c r="G91" i="8"/>
  <c r="I94" i="7"/>
  <c r="J94"/>
  <c r="N94"/>
  <c r="O94"/>
  <c r="P94"/>
  <c r="V94"/>
  <c r="U94"/>
  <c r="W94"/>
  <c r="C95"/>
  <c r="F94" i="8"/>
  <c r="I96" i="7"/>
  <c r="J96"/>
  <c r="N96"/>
  <c r="N95"/>
  <c r="O96"/>
  <c r="P96"/>
  <c r="G95" i="8"/>
  <c r="I98" i="7"/>
  <c r="K98"/>
  <c r="N98"/>
  <c r="O98"/>
  <c r="P98"/>
  <c r="V98"/>
  <c r="W98"/>
  <c r="C99"/>
  <c r="F98" i="8"/>
  <c r="I100" i="7"/>
  <c r="J100"/>
  <c r="N100"/>
  <c r="O100"/>
  <c r="P100"/>
  <c r="G99" i="8"/>
  <c r="I102" i="7"/>
  <c r="K102"/>
  <c r="O102"/>
  <c r="P102"/>
  <c r="G102" i="8"/>
  <c r="W102" i="7"/>
  <c r="C103"/>
  <c r="F102" i="8"/>
  <c r="I104" i="7"/>
  <c r="J104"/>
  <c r="N104"/>
  <c r="O104"/>
  <c r="P104"/>
  <c r="G103" i="8"/>
  <c r="I106" i="7"/>
  <c r="K106"/>
  <c r="O106"/>
  <c r="P106"/>
  <c r="V106"/>
  <c r="W106"/>
  <c r="C107"/>
  <c r="F106" i="8"/>
  <c r="I108" i="7"/>
  <c r="J108"/>
  <c r="N108"/>
  <c r="N107"/>
  <c r="O108"/>
  <c r="P108"/>
  <c r="G107" i="8"/>
  <c r="I110" i="7"/>
  <c r="K110"/>
  <c r="N110"/>
  <c r="O110"/>
  <c r="P110"/>
  <c r="G110" i="8"/>
  <c r="W110" i="7"/>
  <c r="C111"/>
  <c r="F110" i="8"/>
  <c r="I112" i="7"/>
  <c r="K112"/>
  <c r="N112"/>
  <c r="O112"/>
  <c r="P112"/>
  <c r="G111" i="8"/>
  <c r="I114" i="7"/>
  <c r="J114"/>
  <c r="O114"/>
  <c r="P114"/>
  <c r="V114"/>
  <c r="W114"/>
  <c r="C115"/>
  <c r="F114" i="8"/>
  <c r="I116" i="7"/>
  <c r="J116"/>
  <c r="N116"/>
  <c r="N115"/>
  <c r="O116"/>
  <c r="P116"/>
  <c r="G115" i="8"/>
  <c r="I118" i="7"/>
  <c r="J118"/>
  <c r="O118"/>
  <c r="P118"/>
  <c r="G118" i="8"/>
  <c r="W118" i="7"/>
  <c r="C119"/>
  <c r="F118" i="8"/>
  <c r="I120" i="7"/>
  <c r="K120"/>
  <c r="N120"/>
  <c r="N119"/>
  <c r="O120"/>
  <c r="P120"/>
  <c r="G119" i="8"/>
  <c r="I122" i="7"/>
  <c r="K122"/>
  <c r="N122"/>
  <c r="O122"/>
  <c r="P122"/>
  <c r="G122" i="8"/>
  <c r="V122" i="7"/>
  <c r="C123"/>
  <c r="F122" i="8"/>
  <c r="J124" i="7"/>
  <c r="K124"/>
  <c r="O124"/>
  <c r="P124"/>
  <c r="G123" i="8"/>
  <c r="I126" i="7"/>
  <c r="J126"/>
  <c r="N126"/>
  <c r="O126"/>
  <c r="P126"/>
  <c r="G126" i="8"/>
  <c r="V126" i="7"/>
  <c r="C127"/>
  <c r="F126" i="8"/>
  <c r="I128" i="7"/>
  <c r="K128"/>
  <c r="O128"/>
  <c r="P128"/>
  <c r="G127" i="8"/>
  <c r="I130" i="7"/>
  <c r="J130"/>
  <c r="N130"/>
  <c r="O130"/>
  <c r="P130"/>
  <c r="V130"/>
  <c r="U130"/>
  <c r="W130"/>
  <c r="C131"/>
  <c r="F130" i="8"/>
  <c r="I132" i="7"/>
  <c r="K132"/>
  <c r="N132"/>
  <c r="O132"/>
  <c r="P132"/>
  <c r="G131" i="8"/>
  <c r="I134" i="7"/>
  <c r="J134"/>
  <c r="N134"/>
  <c r="O134"/>
  <c r="P134"/>
  <c r="G134" i="8"/>
  <c r="V134" i="7"/>
  <c r="C135"/>
  <c r="F134" i="8"/>
  <c r="I136" i="7"/>
  <c r="K136"/>
  <c r="O136"/>
  <c r="P136"/>
  <c r="W134"/>
  <c r="U134"/>
  <c r="I138"/>
  <c r="J138"/>
  <c r="N138"/>
  <c r="O138"/>
  <c r="P138"/>
  <c r="G138" i="8"/>
  <c r="W138" i="7"/>
  <c r="C139"/>
  <c r="F138" i="8"/>
  <c r="I140" i="7"/>
  <c r="K140"/>
  <c r="N140"/>
  <c r="N139"/>
  <c r="O140"/>
  <c r="P140"/>
  <c r="G139" i="8"/>
  <c r="I142" i="7"/>
  <c r="J142"/>
  <c r="O142"/>
  <c r="P142"/>
  <c r="G142" i="8"/>
  <c r="V142" i="7"/>
  <c r="U142"/>
  <c r="W142"/>
  <c r="C143"/>
  <c r="F142" i="8"/>
  <c r="I144" i="7"/>
  <c r="K144"/>
  <c r="J144"/>
  <c r="N144"/>
  <c r="N143"/>
  <c r="O144"/>
  <c r="P144"/>
  <c r="G143" i="8"/>
  <c r="I146" i="7"/>
  <c r="J146"/>
  <c r="N146"/>
  <c r="O146"/>
  <c r="P146"/>
  <c r="G146" i="8"/>
  <c r="W146" i="7"/>
  <c r="C147"/>
  <c r="F146" i="8"/>
  <c r="I148" i="7"/>
  <c r="J148"/>
  <c r="N148"/>
  <c r="O148"/>
  <c r="P148"/>
  <c r="G147" i="8"/>
  <c r="I150" i="7"/>
  <c r="J150"/>
  <c r="N150"/>
  <c r="O150"/>
  <c r="P150"/>
  <c r="G150" i="8"/>
  <c r="W150" i="7"/>
  <c r="C151"/>
  <c r="F150" i="8"/>
  <c r="I152" i="7"/>
  <c r="K152"/>
  <c r="N152"/>
  <c r="N151"/>
  <c r="O152"/>
  <c r="P152"/>
  <c r="G151" i="8"/>
  <c r="I154" i="7"/>
  <c r="J154"/>
  <c r="O154"/>
  <c r="P154"/>
  <c r="G154" i="8"/>
  <c r="W154" i="7"/>
  <c r="C155"/>
  <c r="F155" i="8"/>
  <c r="F154"/>
  <c r="I156" i="7"/>
  <c r="J156"/>
  <c r="N156"/>
  <c r="N155"/>
  <c r="O156"/>
  <c r="P156"/>
  <c r="G155" i="8"/>
  <c r="I158" i="7"/>
  <c r="J158"/>
  <c r="N158"/>
  <c r="O158"/>
  <c r="P158"/>
  <c r="G158" i="8"/>
  <c r="V158" i="7"/>
  <c r="C159"/>
  <c r="F158" i="8"/>
  <c r="I160" i="7"/>
  <c r="J160"/>
  <c r="O160"/>
  <c r="P160"/>
  <c r="G159" i="8"/>
  <c r="I162" i="7"/>
  <c r="K162"/>
  <c r="N162"/>
  <c r="O162"/>
  <c r="P162"/>
  <c r="G162" i="8"/>
  <c r="W162" i="7"/>
  <c r="C163"/>
  <c r="F162" i="8"/>
  <c r="I164" i="7"/>
  <c r="J164"/>
  <c r="N164"/>
  <c r="O164"/>
  <c r="P164"/>
  <c r="G163" i="8"/>
  <c r="I166" i="7"/>
  <c r="K166"/>
  <c r="N166"/>
  <c r="O166"/>
  <c r="P166"/>
  <c r="G166" i="8"/>
  <c r="V166" i="7"/>
  <c r="C167"/>
  <c r="F166" i="8"/>
  <c r="I168" i="7"/>
  <c r="K168"/>
  <c r="O168"/>
  <c r="P168"/>
  <c r="G167" i="8"/>
  <c r="I170" i="7"/>
  <c r="K170"/>
  <c r="N170"/>
  <c r="O170"/>
  <c r="P170"/>
  <c r="G170" i="8"/>
  <c r="V170" i="7"/>
  <c r="C171"/>
  <c r="F170" i="8"/>
  <c r="I172" i="7"/>
  <c r="K172"/>
  <c r="O172"/>
  <c r="P172"/>
  <c r="W170"/>
  <c r="U170"/>
  <c r="I174"/>
  <c r="K174"/>
  <c r="N174"/>
  <c r="O174"/>
  <c r="P174"/>
  <c r="G174" i="8"/>
  <c r="V174" i="7"/>
  <c r="U174"/>
  <c r="C175"/>
  <c r="I176"/>
  <c r="K176"/>
  <c r="O176"/>
  <c r="P176"/>
  <c r="G175" i="8"/>
  <c r="I178" i="7"/>
  <c r="K178"/>
  <c r="N178"/>
  <c r="O178"/>
  <c r="P178"/>
  <c r="G178" i="8"/>
  <c r="V178" i="7"/>
  <c r="C179"/>
  <c r="I180"/>
  <c r="J180"/>
  <c r="O180"/>
  <c r="P180"/>
  <c r="I182"/>
  <c r="K182"/>
  <c r="N182"/>
  <c r="O182"/>
  <c r="P182"/>
  <c r="G182" i="8"/>
  <c r="W182" i="7"/>
  <c r="C183"/>
  <c r="I184"/>
  <c r="K184"/>
  <c r="O184"/>
  <c r="P184"/>
  <c r="G183" i="8"/>
  <c r="I186" i="7"/>
  <c r="K186"/>
  <c r="N186"/>
  <c r="O186"/>
  <c r="P186"/>
  <c r="G186" i="8"/>
  <c r="V186" i="7"/>
  <c r="C187"/>
  <c r="J188"/>
  <c r="K188"/>
  <c r="O188"/>
  <c r="P188"/>
  <c r="G187" i="8"/>
  <c r="I190" i="7"/>
  <c r="K190"/>
  <c r="N190"/>
  <c r="O190"/>
  <c r="P190"/>
  <c r="G190" i="8"/>
  <c r="V190" i="7"/>
  <c r="C191"/>
  <c r="I192"/>
  <c r="J192"/>
  <c r="N192"/>
  <c r="N191"/>
  <c r="O192"/>
  <c r="P192"/>
  <c r="I194"/>
  <c r="K194"/>
  <c r="N194"/>
  <c r="O194"/>
  <c r="P194"/>
  <c r="G194" i="8"/>
  <c r="V194" i="7"/>
  <c r="C195"/>
  <c r="I196"/>
  <c r="K196"/>
  <c r="O196"/>
  <c r="P196"/>
  <c r="G195" i="8"/>
  <c r="I198" i="7"/>
  <c r="K198"/>
  <c r="N198"/>
  <c r="O198"/>
  <c r="P198"/>
  <c r="G198" i="8"/>
  <c r="W198" i="7"/>
  <c r="C199"/>
  <c r="I200"/>
  <c r="K200"/>
  <c r="N200"/>
  <c r="N199"/>
  <c r="O200"/>
  <c r="P200"/>
  <c r="G199" i="8"/>
  <c r="I202" i="7"/>
  <c r="J202"/>
  <c r="N202"/>
  <c r="O202"/>
  <c r="P202"/>
  <c r="G202" i="8"/>
  <c r="W202" i="7"/>
  <c r="C203"/>
  <c r="I204"/>
  <c r="K204"/>
  <c r="N204"/>
  <c r="N203"/>
  <c r="O204"/>
  <c r="P204"/>
  <c r="G203" i="8"/>
  <c r="I206" i="7"/>
  <c r="J206"/>
  <c r="N206"/>
  <c r="O206"/>
  <c r="P206"/>
  <c r="G206" i="8"/>
  <c r="V206" i="7"/>
  <c r="C207"/>
  <c r="I208"/>
  <c r="K208"/>
  <c r="O208"/>
  <c r="P208"/>
  <c r="G207" i="8"/>
  <c r="I210" i="7"/>
  <c r="K210"/>
  <c r="N210"/>
  <c r="O210"/>
  <c r="P210"/>
  <c r="W210"/>
  <c r="C211"/>
  <c r="I212"/>
  <c r="K212"/>
  <c r="N212"/>
  <c r="N211"/>
  <c r="O212"/>
  <c r="P212"/>
  <c r="G211" i="8"/>
  <c r="I214" i="7"/>
  <c r="K214"/>
  <c r="N214"/>
  <c r="N215"/>
  <c r="O214"/>
  <c r="P214"/>
  <c r="G214" i="8"/>
  <c r="V214" i="7"/>
  <c r="C215"/>
  <c r="I216"/>
  <c r="K216"/>
  <c r="O216"/>
  <c r="P216"/>
  <c r="G215" i="8"/>
  <c r="I218" i="7"/>
  <c r="J218"/>
  <c r="O218"/>
  <c r="P218"/>
  <c r="G218" i="8"/>
  <c r="W218" i="7"/>
  <c r="C219"/>
  <c r="I220"/>
  <c r="K220"/>
  <c r="N220"/>
  <c r="N219"/>
  <c r="O220"/>
  <c r="P220"/>
  <c r="G219" i="8"/>
  <c r="I222" i="7"/>
  <c r="K222"/>
  <c r="J222"/>
  <c r="N222"/>
  <c r="O222"/>
  <c r="P222"/>
  <c r="G222" i="8"/>
  <c r="W222" i="7"/>
  <c r="C223"/>
  <c r="I224"/>
  <c r="K224"/>
  <c r="J224"/>
  <c r="N224"/>
  <c r="N223"/>
  <c r="O224"/>
  <c r="P224"/>
  <c r="G223" i="8"/>
  <c r="I226" i="7"/>
  <c r="K226"/>
  <c r="N226"/>
  <c r="N227"/>
  <c r="O226"/>
  <c r="P226"/>
  <c r="G226" i="8"/>
  <c r="V226" i="7"/>
  <c r="U226"/>
  <c r="C227"/>
  <c r="F227" i="8"/>
  <c r="I228" i="7"/>
  <c r="J228"/>
  <c r="O228"/>
  <c r="P228"/>
  <c r="G227" i="8"/>
  <c r="W226" i="7"/>
  <c r="I230"/>
  <c r="J230"/>
  <c r="N230"/>
  <c r="N231"/>
  <c r="O230"/>
  <c r="P230"/>
  <c r="G230" i="8"/>
  <c r="V230" i="7"/>
  <c r="C231"/>
  <c r="I232"/>
  <c r="K232"/>
  <c r="O232"/>
  <c r="P232"/>
  <c r="G231" i="8"/>
  <c r="W230" i="7"/>
  <c r="I10" i="2"/>
  <c r="J10"/>
  <c r="N10"/>
  <c r="O10"/>
  <c r="P10"/>
  <c r="D10" i="8"/>
  <c r="V10" i="2"/>
  <c r="W10"/>
  <c r="C11"/>
  <c r="C10" i="8"/>
  <c r="I12" i="2"/>
  <c r="K12"/>
  <c r="N12"/>
  <c r="N11"/>
  <c r="O12"/>
  <c r="P12"/>
  <c r="D11" i="8"/>
  <c r="I14" i="2"/>
  <c r="J14"/>
  <c r="N14"/>
  <c r="O14"/>
  <c r="P14"/>
  <c r="D14" i="8"/>
  <c r="V14" i="2"/>
  <c r="A15"/>
  <c r="A19"/>
  <c r="A23"/>
  <c r="A27"/>
  <c r="A31"/>
  <c r="A35"/>
  <c r="A39"/>
  <c r="A43"/>
  <c r="A47"/>
  <c r="A51"/>
  <c r="A55"/>
  <c r="A59"/>
  <c r="A63"/>
  <c r="A67"/>
  <c r="A71"/>
  <c r="A75"/>
  <c r="A79"/>
  <c r="A83"/>
  <c r="A87"/>
  <c r="A91"/>
  <c r="A95"/>
  <c r="A99"/>
  <c r="A103"/>
  <c r="A107"/>
  <c r="A111"/>
  <c r="A115"/>
  <c r="A119"/>
  <c r="A123"/>
  <c r="A127"/>
  <c r="A131"/>
  <c r="A135"/>
  <c r="A139"/>
  <c r="A143"/>
  <c r="A147"/>
  <c r="A151"/>
  <c r="A155"/>
  <c r="A159"/>
  <c r="A163"/>
  <c r="C15"/>
  <c r="C14" i="8"/>
  <c r="I16" i="2"/>
  <c r="J16"/>
  <c r="N16"/>
  <c r="N15"/>
  <c r="O16"/>
  <c r="P16"/>
  <c r="D15" i="8"/>
  <c r="I18" i="2"/>
  <c r="J18"/>
  <c r="N18"/>
  <c r="O18"/>
  <c r="P18"/>
  <c r="D18" i="8"/>
  <c r="V18" i="2"/>
  <c r="U18"/>
  <c r="W18"/>
  <c r="C19"/>
  <c r="I20"/>
  <c r="K20"/>
  <c r="N20"/>
  <c r="N19"/>
  <c r="O20"/>
  <c r="P20"/>
  <c r="D19" i="8"/>
  <c r="I22" i="2"/>
  <c r="K22"/>
  <c r="N22"/>
  <c r="O22"/>
  <c r="P22"/>
  <c r="D22" i="8"/>
  <c r="V22" i="2"/>
  <c r="C23"/>
  <c r="I24"/>
  <c r="J24"/>
  <c r="N24"/>
  <c r="N23"/>
  <c r="O24"/>
  <c r="P24"/>
  <c r="D23" i="8"/>
  <c r="W22" i="2"/>
  <c r="U22"/>
  <c r="I26"/>
  <c r="K26"/>
  <c r="N26"/>
  <c r="O26"/>
  <c r="P26"/>
  <c r="D26" i="8"/>
  <c r="V26" i="2"/>
  <c r="C27"/>
  <c r="I28"/>
  <c r="J28"/>
  <c r="N28"/>
  <c r="N27"/>
  <c r="O28"/>
  <c r="P28"/>
  <c r="D27" i="8"/>
  <c r="I30" i="2"/>
  <c r="K30"/>
  <c r="N30"/>
  <c r="O30"/>
  <c r="P30"/>
  <c r="D30" i="8"/>
  <c r="W30" i="2"/>
  <c r="C31"/>
  <c r="I32"/>
  <c r="K32"/>
  <c r="N32"/>
  <c r="N31"/>
  <c r="O32"/>
  <c r="P32"/>
  <c r="D31" i="8"/>
  <c r="I34" i="2"/>
  <c r="J34"/>
  <c r="N34"/>
  <c r="O34"/>
  <c r="P34"/>
  <c r="D34" i="8"/>
  <c r="V34" i="2"/>
  <c r="C35"/>
  <c r="I36"/>
  <c r="N36"/>
  <c r="N35"/>
  <c r="O36"/>
  <c r="P36"/>
  <c r="D35" i="8"/>
  <c r="J38" i="2"/>
  <c r="K38"/>
  <c r="N38"/>
  <c r="O38"/>
  <c r="P38"/>
  <c r="D38" i="8"/>
  <c r="W38" i="2"/>
  <c r="C39"/>
  <c r="I40"/>
  <c r="K40"/>
  <c r="N40"/>
  <c r="O40"/>
  <c r="P40"/>
  <c r="D39" i="8"/>
  <c r="I42" i="2"/>
  <c r="K42"/>
  <c r="N42"/>
  <c r="O42"/>
  <c r="P42"/>
  <c r="D42" i="8"/>
  <c r="V42" i="2"/>
  <c r="C43"/>
  <c r="I44"/>
  <c r="K44"/>
  <c r="O44"/>
  <c r="P44"/>
  <c r="D43" i="8"/>
  <c r="I46" i="2"/>
  <c r="K46"/>
  <c r="N46"/>
  <c r="O46"/>
  <c r="P46"/>
  <c r="D46" i="8"/>
  <c r="V46" i="2"/>
  <c r="C47"/>
  <c r="I48"/>
  <c r="K48"/>
  <c r="N48"/>
  <c r="O48"/>
  <c r="P48"/>
  <c r="D47" i="8"/>
  <c r="I50" i="2"/>
  <c r="K50"/>
  <c r="O50"/>
  <c r="P50"/>
  <c r="D50" i="8"/>
  <c r="W50" i="2"/>
  <c r="C51"/>
  <c r="I52"/>
  <c r="J52"/>
  <c r="N52"/>
  <c r="N51"/>
  <c r="O52"/>
  <c r="P52"/>
  <c r="D51" i="8"/>
  <c r="I54" i="2"/>
  <c r="J54"/>
  <c r="O54"/>
  <c r="P54"/>
  <c r="D54" i="8"/>
  <c r="V54" i="2"/>
  <c r="U54"/>
  <c r="W54"/>
  <c r="C55"/>
  <c r="I56"/>
  <c r="J56"/>
  <c r="N56"/>
  <c r="N55"/>
  <c r="O56"/>
  <c r="P56"/>
  <c r="D55" i="8"/>
  <c r="I58" i="2"/>
  <c r="K58"/>
  <c r="O58"/>
  <c r="P58"/>
  <c r="D58" i="8"/>
  <c r="W58" i="2"/>
  <c r="C59"/>
  <c r="I60"/>
  <c r="N60"/>
  <c r="O60"/>
  <c r="P60"/>
  <c r="D59" i="8"/>
  <c r="I62" i="2"/>
  <c r="K62"/>
  <c r="O62"/>
  <c r="P62"/>
  <c r="D62" i="8"/>
  <c r="W62" i="2"/>
  <c r="C63"/>
  <c r="I64"/>
  <c r="J64"/>
  <c r="N64"/>
  <c r="N63"/>
  <c r="O64"/>
  <c r="P64"/>
  <c r="D63" i="8"/>
  <c r="I66" i="2"/>
  <c r="K66"/>
  <c r="O66"/>
  <c r="P66"/>
  <c r="D66" i="8"/>
  <c r="V66" i="2"/>
  <c r="U66"/>
  <c r="W66"/>
  <c r="C67"/>
  <c r="I68"/>
  <c r="K68"/>
  <c r="N68"/>
  <c r="N67"/>
  <c r="O68"/>
  <c r="P68"/>
  <c r="D67" i="8"/>
  <c r="I70" i="2"/>
  <c r="J70"/>
  <c r="N70"/>
  <c r="O70"/>
  <c r="P70"/>
  <c r="D70" i="8"/>
  <c r="V70" i="2"/>
  <c r="C71"/>
  <c r="I72"/>
  <c r="K72"/>
  <c r="N72"/>
  <c r="N71"/>
  <c r="O72"/>
  <c r="P72"/>
  <c r="D71" i="8"/>
  <c r="W70" i="2"/>
  <c r="I74"/>
  <c r="J74"/>
  <c r="O74"/>
  <c r="P74"/>
  <c r="D74" i="8"/>
  <c r="W74" i="2"/>
  <c r="C75"/>
  <c r="I76"/>
  <c r="N76"/>
  <c r="N75"/>
  <c r="O76"/>
  <c r="P76"/>
  <c r="D75" i="8"/>
  <c r="I78" i="2"/>
  <c r="K78"/>
  <c r="O78"/>
  <c r="P78"/>
  <c r="D78" i="8"/>
  <c r="V78" i="2"/>
  <c r="U78"/>
  <c r="W78"/>
  <c r="C79"/>
  <c r="N79"/>
  <c r="O80"/>
  <c r="P80"/>
  <c r="D79" i="8"/>
  <c r="N82" i="2"/>
  <c r="O82"/>
  <c r="P82"/>
  <c r="D82" i="8"/>
  <c r="V82" i="2"/>
  <c r="C83"/>
  <c r="I84"/>
  <c r="J84"/>
  <c r="N84"/>
  <c r="N83"/>
  <c r="O84"/>
  <c r="P84"/>
  <c r="D83" i="8"/>
  <c r="I86" i="2"/>
  <c r="J86"/>
  <c r="O86"/>
  <c r="P86"/>
  <c r="D86" i="8"/>
  <c r="W86" i="2"/>
  <c r="C87"/>
  <c r="N87"/>
  <c r="P88"/>
  <c r="D87" i="8"/>
  <c r="I90" i="2"/>
  <c r="K90"/>
  <c r="N90"/>
  <c r="O90"/>
  <c r="P90"/>
  <c r="D90" i="8"/>
  <c r="V90" i="2"/>
  <c r="C91"/>
  <c r="I92"/>
  <c r="J92"/>
  <c r="K92"/>
  <c r="N92"/>
  <c r="N91"/>
  <c r="O92"/>
  <c r="P92"/>
  <c r="D91" i="8"/>
  <c r="I94" i="2"/>
  <c r="J94"/>
  <c r="N94"/>
  <c r="O94"/>
  <c r="P94"/>
  <c r="D94" i="8"/>
  <c r="V94" i="2"/>
  <c r="C95"/>
  <c r="I96"/>
  <c r="K96"/>
  <c r="O96"/>
  <c r="P96"/>
  <c r="D95" i="8"/>
  <c r="W94" i="2"/>
  <c r="I98"/>
  <c r="K98"/>
  <c r="O98"/>
  <c r="P98"/>
  <c r="D98" i="8"/>
  <c r="W98" i="2"/>
  <c r="C99"/>
  <c r="I100"/>
  <c r="J100"/>
  <c r="N100"/>
  <c r="N99"/>
  <c r="O100"/>
  <c r="P100"/>
  <c r="D99" i="8"/>
  <c r="I102" i="2"/>
  <c r="O102"/>
  <c r="P102"/>
  <c r="D102" i="8"/>
  <c r="W102" i="2"/>
  <c r="C103"/>
  <c r="N104"/>
  <c r="N103"/>
  <c r="O104"/>
  <c r="P104"/>
  <c r="D103" i="8"/>
  <c r="N106" i="2"/>
  <c r="O106"/>
  <c r="P106"/>
  <c r="D106" i="8"/>
  <c r="V106" i="2"/>
  <c r="C107"/>
  <c r="O108"/>
  <c r="P108"/>
  <c r="D107" i="8"/>
  <c r="I110" i="2"/>
  <c r="K110"/>
  <c r="O110"/>
  <c r="P110"/>
  <c r="D110" i="8"/>
  <c r="V110" i="2"/>
  <c r="C111"/>
  <c r="I112"/>
  <c r="J112"/>
  <c r="O112"/>
  <c r="P112"/>
  <c r="D111" i="8"/>
  <c r="W110" i="2"/>
  <c r="U110"/>
  <c r="I114"/>
  <c r="J114"/>
  <c r="O114"/>
  <c r="P114"/>
  <c r="D114" i="8"/>
  <c r="W114" i="2"/>
  <c r="C115"/>
  <c r="I116"/>
  <c r="K116"/>
  <c r="N116"/>
  <c r="O116"/>
  <c r="P116"/>
  <c r="D115" i="8"/>
  <c r="I118" i="2"/>
  <c r="K118"/>
  <c r="O118"/>
  <c r="P118"/>
  <c r="D118" i="8"/>
  <c r="V118" i="2"/>
  <c r="U118"/>
  <c r="C119"/>
  <c r="I120"/>
  <c r="J120"/>
  <c r="O120"/>
  <c r="P120"/>
  <c r="D119" i="8"/>
  <c r="I122" i="2"/>
  <c r="J122"/>
  <c r="O122"/>
  <c r="P122"/>
  <c r="D122" i="8"/>
  <c r="W122" i="2"/>
  <c r="C123"/>
  <c r="I124"/>
  <c r="K124"/>
  <c r="N124"/>
  <c r="O124"/>
  <c r="P124"/>
  <c r="D123" i="8"/>
  <c r="I126" i="2"/>
  <c r="J126"/>
  <c r="O126"/>
  <c r="P126"/>
  <c r="D126" i="8"/>
  <c r="V126" i="2"/>
  <c r="U126"/>
  <c r="W126"/>
  <c r="C127"/>
  <c r="I128"/>
  <c r="J128"/>
  <c r="N128"/>
  <c r="O128"/>
  <c r="P128"/>
  <c r="D127" i="8"/>
  <c r="I130" i="2"/>
  <c r="K130"/>
  <c r="O130"/>
  <c r="P130"/>
  <c r="D130" i="8"/>
  <c r="W130" i="2"/>
  <c r="C131"/>
  <c r="I132"/>
  <c r="J132"/>
  <c r="N132"/>
  <c r="O132"/>
  <c r="P132"/>
  <c r="D131" i="8"/>
  <c r="I134" i="2"/>
  <c r="K134"/>
  <c r="O134"/>
  <c r="P134"/>
  <c r="D134" i="8"/>
  <c r="V134" i="2"/>
  <c r="U134"/>
  <c r="C135"/>
  <c r="I136"/>
  <c r="J136"/>
  <c r="N136"/>
  <c r="O136"/>
  <c r="P136"/>
  <c r="D135" i="8"/>
  <c r="I138" i="2"/>
  <c r="J138"/>
  <c r="O138"/>
  <c r="P138"/>
  <c r="D138" i="8"/>
  <c r="V138" i="2"/>
  <c r="C139"/>
  <c r="I140"/>
  <c r="K140"/>
  <c r="O140"/>
  <c r="P140"/>
  <c r="D139" i="8"/>
  <c r="I142" i="2"/>
  <c r="K142"/>
  <c r="O142"/>
  <c r="P142"/>
  <c r="D142" i="8"/>
  <c r="V142" i="2"/>
  <c r="C143"/>
  <c r="I144"/>
  <c r="K144"/>
  <c r="O144"/>
  <c r="P144"/>
  <c r="D143" i="8"/>
  <c r="I146" i="2"/>
  <c r="K146"/>
  <c r="O146"/>
  <c r="P146"/>
  <c r="D146" i="8"/>
  <c r="V146" i="2"/>
  <c r="C147"/>
  <c r="I148"/>
  <c r="J148"/>
  <c r="O148"/>
  <c r="P148"/>
  <c r="D147" i="8"/>
  <c r="J90" i="2"/>
  <c r="K52"/>
  <c r="N39"/>
  <c r="K34"/>
  <c r="J62"/>
  <c r="J50"/>
  <c r="N47"/>
  <c r="J44"/>
  <c r="J42"/>
  <c r="J20"/>
  <c r="J46"/>
  <c r="K24"/>
  <c r="J32"/>
  <c r="J26"/>
  <c r="K18"/>
  <c r="J48"/>
  <c r="J40"/>
  <c r="J22"/>
  <c r="J12"/>
  <c r="J78"/>
  <c r="K150"/>
  <c r="K152"/>
  <c r="K154"/>
  <c r="K156"/>
  <c r="K158"/>
  <c r="K160"/>
  <c r="K96" i="7"/>
  <c r="K76"/>
  <c r="K74"/>
  <c r="K42"/>
  <c r="K24"/>
  <c r="K22"/>
  <c r="K164"/>
  <c r="K116"/>
  <c r="K114"/>
  <c r="J98"/>
  <c r="K90"/>
  <c r="J78"/>
  <c r="K66"/>
  <c r="J62"/>
  <c r="J26"/>
  <c r="J16"/>
  <c r="J10"/>
  <c r="K156"/>
  <c r="K134"/>
  <c r="K126"/>
  <c r="J84"/>
  <c r="K56"/>
  <c r="K54"/>
  <c r="K40"/>
  <c r="K20"/>
  <c r="K12"/>
  <c r="K234"/>
  <c r="J236"/>
  <c r="J168"/>
  <c r="J140"/>
  <c r="J132"/>
  <c r="J112"/>
  <c r="J102"/>
  <c r="J88"/>
  <c r="J82"/>
  <c r="J60"/>
  <c r="J58"/>
  <c r="J52"/>
  <c r="J50"/>
  <c r="J44"/>
  <c r="J36"/>
  <c r="J30"/>
  <c r="J14"/>
  <c r="J190"/>
  <c r="J106"/>
  <c r="J226"/>
  <c r="J18"/>
  <c r="J182"/>
  <c r="J122"/>
  <c r="K70"/>
  <c r="J64"/>
  <c r="J46"/>
  <c r="K100" i="2"/>
  <c r="K56"/>
  <c r="J208" i="7"/>
  <c r="J128"/>
  <c r="J110"/>
  <c r="J28"/>
  <c r="J48"/>
  <c r="J38"/>
  <c r="J240"/>
  <c r="K238"/>
  <c r="J246"/>
  <c r="K94"/>
  <c r="K34"/>
  <c r="K32"/>
  <c r="K244"/>
  <c r="K242"/>
  <c r="J196"/>
  <c r="K14" i="2"/>
  <c r="J176" i="7"/>
  <c r="J174"/>
  <c r="J72" i="2"/>
  <c r="K256" i="7"/>
  <c r="J254"/>
  <c r="K158"/>
  <c r="K118"/>
  <c r="J86"/>
  <c r="K148"/>
  <c r="J136"/>
  <c r="K100"/>
  <c r="J220"/>
  <c r="J260"/>
  <c r="J258"/>
  <c r="J68" i="2"/>
  <c r="K28"/>
  <c r="K10"/>
  <c r="K164"/>
  <c r="K162"/>
  <c r="K148"/>
  <c r="J58"/>
  <c r="K16"/>
  <c r="K264" i="7"/>
  <c r="J170"/>
  <c r="J198"/>
  <c r="J162"/>
  <c r="J262"/>
  <c r="K74" i="2"/>
  <c r="J96"/>
  <c r="J146"/>
  <c r="K114"/>
  <c r="J110"/>
  <c r="K54"/>
  <c r="J30"/>
  <c r="K132"/>
  <c r="J268" i="7"/>
  <c r="J118" i="2"/>
  <c r="K122"/>
  <c r="J134"/>
  <c r="J124"/>
  <c r="K64"/>
  <c r="K70"/>
  <c r="K272" i="7"/>
  <c r="K270"/>
  <c r="W82" i="2"/>
  <c r="U82"/>
  <c r="V74"/>
  <c r="U74"/>
  <c r="V58"/>
  <c r="U58"/>
  <c r="W42"/>
  <c r="U42"/>
  <c r="V38"/>
  <c r="U38"/>
  <c r="V102"/>
  <c r="U102"/>
  <c r="V50"/>
  <c r="U50"/>
  <c r="W26"/>
  <c r="U26"/>
  <c r="J66"/>
  <c r="K94"/>
  <c r="V182" i="7"/>
  <c r="U182"/>
  <c r="W166"/>
  <c r="U166"/>
  <c r="J166"/>
  <c r="V102"/>
  <c r="U102"/>
  <c r="V82"/>
  <c r="U82"/>
  <c r="V70"/>
  <c r="U70"/>
  <c r="W58"/>
  <c r="U58"/>
  <c r="V26"/>
  <c r="U26"/>
  <c r="W18"/>
  <c r="U18"/>
  <c r="V150" i="2"/>
  <c r="U150"/>
  <c r="V154"/>
  <c r="U154"/>
  <c r="V158"/>
  <c r="U158"/>
  <c r="W234" i="7"/>
  <c r="U234"/>
  <c r="V162" i="2"/>
  <c r="U162"/>
  <c r="W258" i="7"/>
  <c r="U258"/>
  <c r="W262"/>
  <c r="U262"/>
  <c r="C15" i="8"/>
  <c r="F11"/>
  <c r="F171"/>
  <c r="F167"/>
  <c r="F159"/>
  <c r="F151"/>
  <c r="F139"/>
  <c r="F135"/>
  <c r="F131"/>
  <c r="F127"/>
  <c r="F123"/>
  <c r="F115"/>
  <c r="F111"/>
  <c r="F107"/>
  <c r="F103"/>
  <c r="F99"/>
  <c r="F91"/>
  <c r="F87"/>
  <c r="F83"/>
  <c r="F79"/>
  <c r="F75"/>
  <c r="F71"/>
  <c r="F67"/>
  <c r="F63"/>
  <c r="F59"/>
  <c r="F55"/>
  <c r="F51"/>
  <c r="F47"/>
  <c r="F43"/>
  <c r="F39"/>
  <c r="F35"/>
  <c r="F31"/>
  <c r="F27"/>
  <c r="F23"/>
  <c r="F19"/>
  <c r="F15"/>
  <c r="V98" i="2"/>
  <c r="U98"/>
  <c r="V62"/>
  <c r="U62"/>
  <c r="W14"/>
  <c r="U14"/>
  <c r="W214" i="7"/>
  <c r="U214"/>
  <c r="W194"/>
  <c r="U194"/>
  <c r="W174"/>
  <c r="V162"/>
  <c r="U162"/>
  <c r="V154"/>
  <c r="U154"/>
  <c r="V118"/>
  <c r="U118"/>
  <c r="V110"/>
  <c r="U110"/>
  <c r="W90"/>
  <c r="U90"/>
  <c r="W78"/>
  <c r="U78"/>
  <c r="W62"/>
  <c r="U62"/>
  <c r="W254"/>
  <c r="U254"/>
  <c r="C11" i="8"/>
  <c r="V266" i="7"/>
  <c r="U266"/>
  <c r="K84" i="2"/>
  <c r="W146"/>
  <c r="U146"/>
  <c r="K136"/>
  <c r="F119" i="8"/>
  <c r="J152" i="7"/>
  <c r="J178"/>
  <c r="G171" i="8"/>
  <c r="K146" i="7"/>
  <c r="G135" i="8"/>
  <c r="G130"/>
  <c r="G114"/>
  <c r="G74"/>
  <c r="G46"/>
  <c r="G42"/>
  <c r="G35"/>
  <c r="G30"/>
  <c r="W118" i="2"/>
  <c r="K102"/>
  <c r="J102"/>
  <c r="K76"/>
  <c r="J76"/>
  <c r="K36"/>
  <c r="J36"/>
  <c r="W134"/>
  <c r="U94"/>
  <c r="U70"/>
  <c r="J60"/>
  <c r="K60"/>
  <c r="W186" i="7"/>
  <c r="U186"/>
  <c r="W126"/>
  <c r="U126"/>
  <c r="G106" i="8"/>
  <c r="G98"/>
  <c r="K248" i="7"/>
  <c r="J252"/>
  <c r="K180" i="2"/>
  <c r="J178"/>
  <c r="K172"/>
  <c r="J170"/>
  <c r="J216" i="7"/>
  <c r="J210"/>
  <c r="W158"/>
  <c r="J80"/>
  <c r="G54" i="8"/>
  <c r="U158" i="7"/>
  <c r="V146"/>
  <c r="U146"/>
  <c r="F95" i="8"/>
  <c r="J120" i="7"/>
  <c r="K108"/>
  <c r="K192"/>
  <c r="J186"/>
  <c r="J232"/>
  <c r="K218"/>
  <c r="N147"/>
  <c r="N131"/>
  <c r="U106"/>
  <c r="K104"/>
  <c r="G94" i="8"/>
  <c r="G39"/>
  <c r="G10"/>
  <c r="K230" i="7"/>
  <c r="U230"/>
  <c r="N111"/>
  <c r="U98"/>
  <c r="U42"/>
  <c r="U238"/>
  <c r="U242"/>
  <c r="N163"/>
  <c r="N99"/>
  <c r="N83"/>
  <c r="U46"/>
  <c r="X15"/>
  <c r="W11"/>
  <c r="W15"/>
  <c r="V11"/>
  <c r="V15"/>
  <c r="W122"/>
  <c r="U122"/>
  <c r="F143" i="8"/>
  <c r="J172" i="7"/>
  <c r="J212"/>
  <c r="K150"/>
  <c r="K130"/>
  <c r="J200"/>
  <c r="V198"/>
  <c r="U198"/>
  <c r="J194"/>
  <c r="K72"/>
  <c r="V138"/>
  <c r="U138"/>
  <c r="J184"/>
  <c r="J214"/>
  <c r="K138"/>
  <c r="F147" i="8"/>
  <c r="F163"/>
  <c r="V150" i="7"/>
  <c r="U150"/>
  <c r="K228"/>
  <c r="K154"/>
  <c r="K160"/>
  <c r="K142"/>
  <c r="W186" i="2"/>
  <c r="U186"/>
  <c r="K188"/>
  <c r="O11" i="7"/>
  <c r="K192" i="2"/>
  <c r="W190"/>
  <c r="U190"/>
  <c r="K196"/>
  <c r="K126"/>
  <c r="V30"/>
  <c r="U30"/>
  <c r="J182"/>
  <c r="J166"/>
  <c r="J98"/>
  <c r="K86"/>
  <c r="J176"/>
  <c r="J142"/>
  <c r="K138"/>
  <c r="K282" i="7"/>
  <c r="K200" i="2"/>
  <c r="O15" i="7"/>
  <c r="P15"/>
  <c r="X27"/>
  <c r="X31"/>
  <c r="X35"/>
  <c r="X39"/>
  <c r="X43"/>
  <c r="X47"/>
  <c r="X51"/>
  <c r="X55"/>
  <c r="X59"/>
  <c r="X63"/>
  <c r="X67"/>
  <c r="X71"/>
  <c r="X75"/>
  <c r="X79"/>
  <c r="X83"/>
  <c r="X87"/>
  <c r="X91"/>
  <c r="X95"/>
  <c r="X99"/>
  <c r="X103"/>
  <c r="X107"/>
  <c r="X111"/>
  <c r="X19"/>
  <c r="X23"/>
  <c r="V19"/>
  <c r="W19"/>
  <c r="W23"/>
  <c r="W27"/>
  <c r="W31"/>
  <c r="W35"/>
  <c r="W39"/>
  <c r="W43"/>
  <c r="W47"/>
  <c r="W51"/>
  <c r="W55"/>
  <c r="W59"/>
  <c r="W63"/>
  <c r="W67"/>
  <c r="W71"/>
  <c r="W75"/>
  <c r="W79"/>
  <c r="W83"/>
  <c r="W87"/>
  <c r="W91"/>
  <c r="W95"/>
  <c r="W99"/>
  <c r="W103"/>
  <c r="W107"/>
  <c r="W111"/>
  <c r="C126" i="8"/>
  <c r="C127"/>
  <c r="C110"/>
  <c r="C111"/>
  <c r="C94"/>
  <c r="C95"/>
  <c r="C66"/>
  <c r="C67"/>
  <c r="C58"/>
  <c r="C59"/>
  <c r="C54"/>
  <c r="C55"/>
  <c r="C34"/>
  <c r="C35"/>
  <c r="C30"/>
  <c r="C31"/>
  <c r="C22"/>
  <c r="C23"/>
  <c r="G210"/>
  <c r="V210" i="7"/>
  <c r="U210"/>
  <c r="F199" i="8"/>
  <c r="F198"/>
  <c r="F191"/>
  <c r="F190"/>
  <c r="W178" i="7"/>
  <c r="U178"/>
  <c r="G179" i="8"/>
  <c r="F179"/>
  <c r="F178"/>
  <c r="V395" i="2"/>
  <c r="W395"/>
  <c r="V363"/>
  <c r="W363"/>
  <c r="V331"/>
  <c r="W331"/>
  <c r="J144"/>
  <c r="J116"/>
  <c r="W90"/>
  <c r="U90"/>
  <c r="K112"/>
  <c r="V122"/>
  <c r="U122"/>
  <c r="J130"/>
  <c r="W206" i="7"/>
  <c r="U206"/>
  <c r="J204"/>
  <c r="V202"/>
  <c r="U202"/>
  <c r="K202"/>
  <c r="C147" i="8"/>
  <c r="C146"/>
  <c r="C142"/>
  <c r="C143"/>
  <c r="C138"/>
  <c r="C139"/>
  <c r="C119"/>
  <c r="C118"/>
  <c r="C115"/>
  <c r="C114"/>
  <c r="C86"/>
  <c r="C87"/>
  <c r="C70"/>
  <c r="C71"/>
  <c r="C46"/>
  <c r="C47"/>
  <c r="F223"/>
  <c r="F222"/>
  <c r="F219"/>
  <c r="F218"/>
  <c r="F215"/>
  <c r="F214"/>
  <c r="F195"/>
  <c r="F194"/>
  <c r="F175"/>
  <c r="F174"/>
  <c r="W391" i="2"/>
  <c r="V391"/>
  <c r="W371"/>
  <c r="V371"/>
  <c r="W359"/>
  <c r="V359"/>
  <c r="W339"/>
  <c r="V339"/>
  <c r="W327"/>
  <c r="V327"/>
  <c r="V991"/>
  <c r="W991"/>
  <c r="U246" i="7"/>
  <c r="C135" i="8"/>
  <c r="C134"/>
  <c r="C131"/>
  <c r="C130"/>
  <c r="C103"/>
  <c r="C102"/>
  <c r="C74"/>
  <c r="C75"/>
  <c r="C62"/>
  <c r="C63"/>
  <c r="C50"/>
  <c r="C51"/>
  <c r="C42"/>
  <c r="C43"/>
  <c r="C38"/>
  <c r="C39"/>
  <c r="C26"/>
  <c r="C27"/>
  <c r="C18"/>
  <c r="C19"/>
  <c r="F203"/>
  <c r="F202"/>
  <c r="W190" i="7"/>
  <c r="U190"/>
  <c r="G191" i="8"/>
  <c r="F187"/>
  <c r="F186"/>
  <c r="V379" i="2"/>
  <c r="W379"/>
  <c r="V347"/>
  <c r="W347"/>
  <c r="V975"/>
  <c r="W975"/>
  <c r="W142"/>
  <c r="U142"/>
  <c r="W138"/>
  <c r="U138"/>
  <c r="K128"/>
  <c r="W106"/>
  <c r="U106"/>
  <c r="V86"/>
  <c r="U86"/>
  <c r="W34"/>
  <c r="U34"/>
  <c r="X11"/>
  <c r="V222" i="7"/>
  <c r="U222"/>
  <c r="V218"/>
  <c r="U218"/>
  <c r="K206"/>
  <c r="K180"/>
  <c r="U114"/>
  <c r="C122" i="8"/>
  <c r="C123"/>
  <c r="C106"/>
  <c r="C107"/>
  <c r="C98"/>
  <c r="C99"/>
  <c r="C90"/>
  <c r="C91"/>
  <c r="C82"/>
  <c r="C83"/>
  <c r="C78"/>
  <c r="C79"/>
  <c r="F231"/>
  <c r="F230"/>
  <c r="F211"/>
  <c r="F210"/>
  <c r="F207"/>
  <c r="F206"/>
  <c r="F183"/>
  <c r="F182"/>
  <c r="V203" i="2"/>
  <c r="W203"/>
  <c r="W387"/>
  <c r="V387"/>
  <c r="W375"/>
  <c r="V375"/>
  <c r="W355"/>
  <c r="V355"/>
  <c r="W343"/>
  <c r="V343"/>
  <c r="W323"/>
  <c r="V323"/>
  <c r="P11" i="7"/>
  <c r="K120" i="2"/>
  <c r="J140"/>
  <c r="V130"/>
  <c r="U130"/>
  <c r="V114"/>
  <c r="U114"/>
  <c r="W46"/>
  <c r="U46"/>
  <c r="J992"/>
  <c r="K992"/>
  <c r="J976"/>
  <c r="K976"/>
  <c r="K966"/>
  <c r="J966"/>
  <c r="V943"/>
  <c r="W943"/>
  <c r="V939"/>
  <c r="K932"/>
  <c r="J932"/>
  <c r="W931"/>
  <c r="V931"/>
  <c r="W919"/>
  <c r="K902"/>
  <c r="J902"/>
  <c r="V879"/>
  <c r="W879"/>
  <c r="V847"/>
  <c r="W847"/>
  <c r="V815"/>
  <c r="W815"/>
  <c r="V783"/>
  <c r="W783"/>
  <c r="V751"/>
  <c r="W751"/>
  <c r="V719"/>
  <c r="W719"/>
  <c r="V687"/>
  <c r="W687"/>
  <c r="V655"/>
  <c r="W655"/>
  <c r="V623"/>
  <c r="W623"/>
  <c r="V591"/>
  <c r="W591"/>
  <c r="W579"/>
  <c r="V579"/>
  <c r="V519"/>
  <c r="W519"/>
  <c r="G15" i="8"/>
  <c r="W246" i="7"/>
  <c r="J194" i="2"/>
  <c r="K398"/>
  <c r="K396"/>
  <c r="K382"/>
  <c r="K380"/>
  <c r="K366"/>
  <c r="K364"/>
  <c r="K350"/>
  <c r="K348"/>
  <c r="K334"/>
  <c r="K332"/>
  <c r="K318"/>
  <c r="K316"/>
  <c r="K302"/>
  <c r="K286"/>
  <c r="K284"/>
  <c r="K270"/>
  <c r="K268"/>
  <c r="K254"/>
  <c r="K252"/>
  <c r="K238"/>
  <c r="K236"/>
  <c r="K222"/>
  <c r="K220"/>
  <c r="G275" i="8"/>
  <c r="G243"/>
  <c r="C399"/>
  <c r="C390"/>
  <c r="C383"/>
  <c r="C374"/>
  <c r="C367"/>
  <c r="C358"/>
  <c r="C351"/>
  <c r="C342"/>
  <c r="C335"/>
  <c r="C326"/>
  <c r="C319"/>
  <c r="C262"/>
  <c r="C255"/>
  <c r="C246"/>
  <c r="C239"/>
  <c r="C214"/>
  <c r="C207"/>
  <c r="C198"/>
  <c r="C191"/>
  <c r="C182"/>
  <c r="C175"/>
  <c r="D170"/>
  <c r="C166"/>
  <c r="C159"/>
  <c r="C150"/>
  <c r="V959" i="2"/>
  <c r="W959"/>
  <c r="V955"/>
  <c r="K948"/>
  <c r="J948"/>
  <c r="W947"/>
  <c r="V947"/>
  <c r="W935"/>
  <c r="K918"/>
  <c r="J918"/>
  <c r="V895"/>
  <c r="W895"/>
  <c r="V891"/>
  <c r="K884"/>
  <c r="J884"/>
  <c r="W883"/>
  <c r="V883"/>
  <c r="W875"/>
  <c r="V875"/>
  <c r="W855"/>
  <c r="V855"/>
  <c r="W843"/>
  <c r="V843"/>
  <c r="W823"/>
  <c r="V823"/>
  <c r="W811"/>
  <c r="V811"/>
  <c r="W791"/>
  <c r="V791"/>
  <c r="W779"/>
  <c r="V779"/>
  <c r="W759"/>
  <c r="V759"/>
  <c r="W747"/>
  <c r="V747"/>
  <c r="W727"/>
  <c r="V727"/>
  <c r="W715"/>
  <c r="V715"/>
  <c r="W695"/>
  <c r="V695"/>
  <c r="W683"/>
  <c r="V683"/>
  <c r="W663"/>
  <c r="V663"/>
  <c r="W651"/>
  <c r="V651"/>
  <c r="W631"/>
  <c r="V631"/>
  <c r="W619"/>
  <c r="V619"/>
  <c r="W599"/>
  <c r="V599"/>
  <c r="V575"/>
  <c r="W575"/>
  <c r="W567"/>
  <c r="V567"/>
  <c r="V559"/>
  <c r="W559"/>
  <c r="W467"/>
  <c r="V467"/>
  <c r="G22" i="8"/>
  <c r="V250" i="7"/>
  <c r="U250"/>
  <c r="V174" i="2"/>
  <c r="U174"/>
  <c r="J168"/>
  <c r="K274" i="7"/>
  <c r="K190" i="2"/>
  <c r="J278" i="7"/>
  <c r="W194" i="2"/>
  <c r="U194"/>
  <c r="W198"/>
  <c r="U198"/>
  <c r="F282" i="8"/>
  <c r="F278"/>
  <c r="F274"/>
  <c r="F270"/>
  <c r="F266"/>
  <c r="F262"/>
  <c r="F258"/>
  <c r="F254"/>
  <c r="F250"/>
  <c r="F246"/>
  <c r="F242"/>
  <c r="F238"/>
  <c r="F234"/>
  <c r="F226"/>
  <c r="C395"/>
  <c r="C386"/>
  <c r="C379"/>
  <c r="C370"/>
  <c r="C363"/>
  <c r="C354"/>
  <c r="C347"/>
  <c r="C338"/>
  <c r="C331"/>
  <c r="C322"/>
  <c r="C299"/>
  <c r="C290"/>
  <c r="C283"/>
  <c r="C267"/>
  <c r="C242"/>
  <c r="C210"/>
  <c r="C194"/>
  <c r="C187"/>
  <c r="C178"/>
  <c r="C171"/>
  <c r="C162"/>
  <c r="C155"/>
  <c r="J994" i="2"/>
  <c r="K994"/>
  <c r="J978"/>
  <c r="K978"/>
  <c r="K964"/>
  <c r="J964"/>
  <c r="W963"/>
  <c r="V963"/>
  <c r="W951"/>
  <c r="K934"/>
  <c r="J934"/>
  <c r="V911"/>
  <c r="W911"/>
  <c r="V907"/>
  <c r="K900"/>
  <c r="J900"/>
  <c r="W899"/>
  <c r="V899"/>
  <c r="W887"/>
  <c r="V863"/>
  <c r="W863"/>
  <c r="V831"/>
  <c r="W831"/>
  <c r="V799"/>
  <c r="W799"/>
  <c r="V767"/>
  <c r="W767"/>
  <c r="V735"/>
  <c r="W735"/>
  <c r="V703"/>
  <c r="W703"/>
  <c r="V671"/>
  <c r="W671"/>
  <c r="V639"/>
  <c r="W639"/>
  <c r="V607"/>
  <c r="W607"/>
  <c r="V583"/>
  <c r="W583"/>
  <c r="W531"/>
  <c r="V531"/>
  <c r="V527"/>
  <c r="W527"/>
  <c r="W515"/>
  <c r="V515"/>
  <c r="W435"/>
  <c r="V435"/>
  <c r="J288" i="7"/>
  <c r="J206" i="2"/>
  <c r="J400"/>
  <c r="V399"/>
  <c r="J386"/>
  <c r="J384"/>
  <c r="V383"/>
  <c r="J370"/>
  <c r="J368"/>
  <c r="V367"/>
  <c r="J354"/>
  <c r="J352"/>
  <c r="V351"/>
  <c r="J338"/>
  <c r="J336"/>
  <c r="V335"/>
  <c r="J322"/>
  <c r="J320"/>
  <c r="V319"/>
  <c r="J306"/>
  <c r="J304"/>
  <c r="J290"/>
  <c r="J288"/>
  <c r="J274"/>
  <c r="J272"/>
  <c r="J256"/>
  <c r="J242"/>
  <c r="J240"/>
  <c r="J226"/>
  <c r="J224"/>
  <c r="J210"/>
  <c r="W955"/>
  <c r="V935"/>
  <c r="W891"/>
  <c r="W995"/>
  <c r="W979"/>
  <c r="K950"/>
  <c r="J950"/>
  <c r="V927"/>
  <c r="W927"/>
  <c r="V923"/>
  <c r="K916"/>
  <c r="J916"/>
  <c r="W915"/>
  <c r="V915"/>
  <c r="W903"/>
  <c r="K886"/>
  <c r="J886"/>
  <c r="W871"/>
  <c r="V871"/>
  <c r="W859"/>
  <c r="V859"/>
  <c r="W839"/>
  <c r="V839"/>
  <c r="W827"/>
  <c r="V827"/>
  <c r="W807"/>
  <c r="V807"/>
  <c r="W795"/>
  <c r="V795"/>
  <c r="W775"/>
  <c r="V775"/>
  <c r="W763"/>
  <c r="V763"/>
  <c r="W743"/>
  <c r="V743"/>
  <c r="W731"/>
  <c r="V731"/>
  <c r="W711"/>
  <c r="V711"/>
  <c r="W699"/>
  <c r="V699"/>
  <c r="W679"/>
  <c r="V679"/>
  <c r="W667"/>
  <c r="V667"/>
  <c r="W647"/>
  <c r="V647"/>
  <c r="W635"/>
  <c r="V635"/>
  <c r="W615"/>
  <c r="V615"/>
  <c r="W603"/>
  <c r="V603"/>
  <c r="V511"/>
  <c r="W511"/>
  <c r="W503"/>
  <c r="V503"/>
  <c r="V495"/>
  <c r="W495"/>
  <c r="W403"/>
  <c r="V403"/>
  <c r="U986"/>
  <c r="U970"/>
  <c r="V951"/>
  <c r="W907"/>
  <c r="V887"/>
  <c r="W471"/>
  <c r="W439"/>
  <c r="W407"/>
  <c r="K962"/>
  <c r="K960"/>
  <c r="K946"/>
  <c r="K944"/>
  <c r="K930"/>
  <c r="K928"/>
  <c r="K914"/>
  <c r="K912"/>
  <c r="K898"/>
  <c r="K896"/>
  <c r="K882"/>
  <c r="K880"/>
  <c r="K866"/>
  <c r="K864"/>
  <c r="K850"/>
  <c r="K848"/>
  <c r="K834"/>
  <c r="K832"/>
  <c r="K818"/>
  <c r="K816"/>
  <c r="K802"/>
  <c r="K800"/>
  <c r="K786"/>
  <c r="K784"/>
  <c r="K770"/>
  <c r="K768"/>
  <c r="K754"/>
  <c r="K752"/>
  <c r="K738"/>
  <c r="K736"/>
  <c r="K722"/>
  <c r="K720"/>
  <c r="K706"/>
  <c r="K704"/>
  <c r="K690"/>
  <c r="K688"/>
  <c r="K674"/>
  <c r="K672"/>
  <c r="K658"/>
  <c r="K656"/>
  <c r="K642"/>
  <c r="K640"/>
  <c r="K626"/>
  <c r="K624"/>
  <c r="K610"/>
  <c r="K608"/>
  <c r="K594"/>
  <c r="K592"/>
  <c r="K570"/>
  <c r="K568"/>
  <c r="O567"/>
  <c r="U554"/>
  <c r="W539"/>
  <c r="K506"/>
  <c r="K504"/>
  <c r="O503"/>
  <c r="U490"/>
  <c r="U478"/>
  <c r="W463"/>
  <c r="U446"/>
  <c r="W431"/>
  <c r="U414"/>
  <c r="U290" i="7"/>
  <c r="U986"/>
  <c r="K486" i="2"/>
  <c r="J486"/>
  <c r="W483"/>
  <c r="V483"/>
  <c r="K468"/>
  <c r="J468"/>
  <c r="K454"/>
  <c r="J454"/>
  <c r="W451"/>
  <c r="V451"/>
  <c r="K436"/>
  <c r="J436"/>
  <c r="K422"/>
  <c r="J422"/>
  <c r="W419"/>
  <c r="V419"/>
  <c r="K404"/>
  <c r="J404"/>
  <c r="K996" i="7"/>
  <c r="J996"/>
  <c r="W991"/>
  <c r="K980"/>
  <c r="J980"/>
  <c r="V967"/>
  <c r="W967"/>
  <c r="K964"/>
  <c r="J964"/>
  <c r="W487" i="2"/>
  <c r="W455"/>
  <c r="W423"/>
  <c r="W995" i="7"/>
  <c r="V995"/>
  <c r="W943"/>
  <c r="V943"/>
  <c r="W927"/>
  <c r="V927"/>
  <c r="W911"/>
  <c r="V911"/>
  <c r="W895"/>
  <c r="V895"/>
  <c r="W879"/>
  <c r="V879"/>
  <c r="W863"/>
  <c r="V863"/>
  <c r="W847"/>
  <c r="V847"/>
  <c r="W831"/>
  <c r="V831"/>
  <c r="W815"/>
  <c r="V815"/>
  <c r="W799"/>
  <c r="V799"/>
  <c r="W783"/>
  <c r="V783"/>
  <c r="W767"/>
  <c r="V767"/>
  <c r="W751"/>
  <c r="V751"/>
  <c r="W735"/>
  <c r="V735"/>
  <c r="W719"/>
  <c r="V719"/>
  <c r="W703"/>
  <c r="V703"/>
  <c r="W691"/>
  <c r="V691"/>
  <c r="W659"/>
  <c r="V659"/>
  <c r="J870" i="2"/>
  <c r="J868"/>
  <c r="V867"/>
  <c r="J854"/>
  <c r="J852"/>
  <c r="V851"/>
  <c r="J838"/>
  <c r="J836"/>
  <c r="V835"/>
  <c r="J822"/>
  <c r="J820"/>
  <c r="V819"/>
  <c r="J806"/>
  <c r="J804"/>
  <c r="V803"/>
  <c r="J790"/>
  <c r="J788"/>
  <c r="V787"/>
  <c r="J774"/>
  <c r="J772"/>
  <c r="V771"/>
  <c r="J758"/>
  <c r="J756"/>
  <c r="V755"/>
  <c r="J742"/>
  <c r="J740"/>
  <c r="V739"/>
  <c r="J726"/>
  <c r="J724"/>
  <c r="V723"/>
  <c r="J710"/>
  <c r="J708"/>
  <c r="V707"/>
  <c r="J694"/>
  <c r="J692"/>
  <c r="V691"/>
  <c r="J678"/>
  <c r="J676"/>
  <c r="V675"/>
  <c r="J662"/>
  <c r="J660"/>
  <c r="V659"/>
  <c r="J646"/>
  <c r="J644"/>
  <c r="V643"/>
  <c r="J630"/>
  <c r="J628"/>
  <c r="V627"/>
  <c r="J614"/>
  <c r="J612"/>
  <c r="V611"/>
  <c r="J598"/>
  <c r="J596"/>
  <c r="V595"/>
  <c r="J586"/>
  <c r="J584"/>
  <c r="J582"/>
  <c r="K578"/>
  <c r="W551"/>
  <c r="V547"/>
  <c r="W543"/>
  <c r="J532"/>
  <c r="K528"/>
  <c r="J522"/>
  <c r="J520"/>
  <c r="J518"/>
  <c r="K514"/>
  <c r="J472"/>
  <c r="J440"/>
  <c r="J408"/>
  <c r="W999" i="7"/>
  <c r="W983"/>
  <c r="K484" i="2"/>
  <c r="J484"/>
  <c r="K470"/>
  <c r="J470"/>
  <c r="K452"/>
  <c r="J452"/>
  <c r="K438"/>
  <c r="J438"/>
  <c r="K420"/>
  <c r="J420"/>
  <c r="K406"/>
  <c r="J406"/>
  <c r="K998" i="7"/>
  <c r="J998"/>
  <c r="K982"/>
  <c r="J982"/>
  <c r="W975"/>
  <c r="K966"/>
  <c r="J966"/>
  <c r="W959"/>
  <c r="V955"/>
  <c r="W939"/>
  <c r="V939"/>
  <c r="W923"/>
  <c r="V923"/>
  <c r="W907"/>
  <c r="V907"/>
  <c r="W891"/>
  <c r="V891"/>
  <c r="W875"/>
  <c r="V875"/>
  <c r="W859"/>
  <c r="V859"/>
  <c r="W843"/>
  <c r="V843"/>
  <c r="W827"/>
  <c r="V827"/>
  <c r="W811"/>
  <c r="V811"/>
  <c r="W795"/>
  <c r="V795"/>
  <c r="W779"/>
  <c r="V779"/>
  <c r="W763"/>
  <c r="V763"/>
  <c r="W747"/>
  <c r="V747"/>
  <c r="W731"/>
  <c r="V731"/>
  <c r="W715"/>
  <c r="V715"/>
  <c r="W683"/>
  <c r="V683"/>
  <c r="O583" i="2"/>
  <c r="J580"/>
  <c r="K576"/>
  <c r="U570"/>
  <c r="J566"/>
  <c r="K562"/>
  <c r="W535"/>
  <c r="O519"/>
  <c r="J516"/>
  <c r="K512"/>
  <c r="U506"/>
  <c r="J502"/>
  <c r="K498"/>
  <c r="V459"/>
  <c r="J458"/>
  <c r="V427"/>
  <c r="J426"/>
  <c r="V991" i="7"/>
  <c r="U970"/>
  <c r="V655"/>
  <c r="W599"/>
  <c r="V599"/>
  <c r="W595"/>
  <c r="V595"/>
  <c r="V591"/>
  <c r="W591"/>
  <c r="W535"/>
  <c r="V535"/>
  <c r="W531"/>
  <c r="V531"/>
  <c r="V527"/>
  <c r="W527"/>
  <c r="W951"/>
  <c r="W935"/>
  <c r="W919"/>
  <c r="W903"/>
  <c r="W887"/>
  <c r="W871"/>
  <c r="W855"/>
  <c r="W839"/>
  <c r="W823"/>
  <c r="W807"/>
  <c r="W791"/>
  <c r="W775"/>
  <c r="W759"/>
  <c r="W743"/>
  <c r="W727"/>
  <c r="W711"/>
  <c r="U662"/>
  <c r="V671"/>
  <c r="W651"/>
  <c r="V651"/>
  <c r="K648"/>
  <c r="J648"/>
  <c r="V639"/>
  <c r="W583"/>
  <c r="V583"/>
  <c r="W579"/>
  <c r="V579"/>
  <c r="V575"/>
  <c r="W575"/>
  <c r="W519"/>
  <c r="V519"/>
  <c r="W515"/>
  <c r="V515"/>
  <c r="V511"/>
  <c r="W511"/>
  <c r="W487"/>
  <c r="V487"/>
  <c r="W471"/>
  <c r="V471"/>
  <c r="W455"/>
  <c r="V455"/>
  <c r="W643"/>
  <c r="W631"/>
  <c r="V631"/>
  <c r="W627"/>
  <c r="V627"/>
  <c r="V623"/>
  <c r="W623"/>
  <c r="W567"/>
  <c r="V567"/>
  <c r="W563"/>
  <c r="V563"/>
  <c r="V559"/>
  <c r="W559"/>
  <c r="W503"/>
  <c r="V503"/>
  <c r="W499"/>
  <c r="V499"/>
  <c r="V495"/>
  <c r="W495"/>
  <c r="W483"/>
  <c r="V483"/>
  <c r="V479"/>
  <c r="W479"/>
  <c r="W467"/>
  <c r="V467"/>
  <c r="V463"/>
  <c r="W463"/>
  <c r="V447"/>
  <c r="W447"/>
  <c r="V979"/>
  <c r="V963"/>
  <c r="J950"/>
  <c r="J948"/>
  <c r="V947"/>
  <c r="J934"/>
  <c r="J932"/>
  <c r="V931"/>
  <c r="J918"/>
  <c r="J916"/>
  <c r="V915"/>
  <c r="J902"/>
  <c r="J900"/>
  <c r="V899"/>
  <c r="J886"/>
  <c r="J884"/>
  <c r="V883"/>
  <c r="J870"/>
  <c r="J868"/>
  <c r="V867"/>
  <c r="J854"/>
  <c r="J852"/>
  <c r="V851"/>
  <c r="J838"/>
  <c r="J836"/>
  <c r="V835"/>
  <c r="J822"/>
  <c r="J820"/>
  <c r="V819"/>
  <c r="J806"/>
  <c r="J804"/>
  <c r="V803"/>
  <c r="J790"/>
  <c r="J788"/>
  <c r="V787"/>
  <c r="J774"/>
  <c r="J772"/>
  <c r="V771"/>
  <c r="J758"/>
  <c r="J756"/>
  <c r="V755"/>
  <c r="J742"/>
  <c r="J740"/>
  <c r="V739"/>
  <c r="J726"/>
  <c r="J724"/>
  <c r="V723"/>
  <c r="J710"/>
  <c r="J708"/>
  <c r="V707"/>
  <c r="J700"/>
  <c r="J698"/>
  <c r="J696"/>
  <c r="K688"/>
  <c r="V675"/>
  <c r="W671"/>
  <c r="V667"/>
  <c r="K650"/>
  <c r="J650"/>
  <c r="W647"/>
  <c r="V647"/>
  <c r="W615"/>
  <c r="V615"/>
  <c r="W611"/>
  <c r="V611"/>
  <c r="V607"/>
  <c r="W607"/>
  <c r="W551"/>
  <c r="V551"/>
  <c r="W547"/>
  <c r="V547"/>
  <c r="V543"/>
  <c r="W543"/>
  <c r="V699"/>
  <c r="V695"/>
  <c r="W687"/>
  <c r="J686"/>
  <c r="U678"/>
  <c r="K674"/>
  <c r="K666"/>
  <c r="J634"/>
  <c r="J632"/>
  <c r="J618"/>
  <c r="J616"/>
  <c r="J602"/>
  <c r="J600"/>
  <c r="J586"/>
  <c r="J584"/>
  <c r="J570"/>
  <c r="J568"/>
  <c r="J554"/>
  <c r="J552"/>
  <c r="J538"/>
  <c r="J536"/>
  <c r="J522"/>
  <c r="J520"/>
  <c r="J506"/>
  <c r="J504"/>
  <c r="J490"/>
  <c r="J488"/>
  <c r="J474"/>
  <c r="J472"/>
  <c r="J458"/>
  <c r="J456"/>
  <c r="J442"/>
  <c r="J440"/>
  <c r="J426"/>
  <c r="J424"/>
  <c r="J410"/>
  <c r="J408"/>
  <c r="J394"/>
  <c r="J392"/>
  <c r="J378"/>
  <c r="J376"/>
  <c r="J360"/>
  <c r="J346"/>
  <c r="J344"/>
  <c r="J312"/>
  <c r="J298"/>
  <c r="J296"/>
  <c r="V635"/>
  <c r="V619"/>
  <c r="V603"/>
  <c r="V587"/>
  <c r="V571"/>
  <c r="V555"/>
  <c r="V539"/>
  <c r="V523"/>
  <c r="V507"/>
  <c r="J494"/>
  <c r="J492"/>
  <c r="V491"/>
  <c r="J478"/>
  <c r="J476"/>
  <c r="V475"/>
  <c r="J462"/>
  <c r="J460"/>
  <c r="V459"/>
  <c r="J446"/>
  <c r="J444"/>
  <c r="J428"/>
  <c r="J414"/>
  <c r="J412"/>
  <c r="J398"/>
  <c r="J396"/>
  <c r="V395"/>
  <c r="J366"/>
  <c r="J350"/>
  <c r="J348"/>
  <c r="J332"/>
  <c r="J318"/>
  <c r="J302"/>
  <c r="J300"/>
  <c r="W507" i="2"/>
  <c r="V507"/>
  <c r="W291" i="7"/>
  <c r="V291"/>
  <c r="V479" i="2"/>
  <c r="W479"/>
  <c r="V11"/>
  <c r="W11"/>
  <c r="W15"/>
  <c r="W19"/>
  <c r="W23"/>
  <c r="W27"/>
  <c r="W31"/>
  <c r="W35"/>
  <c r="W39"/>
  <c r="W43"/>
  <c r="W47"/>
  <c r="W51"/>
  <c r="W55"/>
  <c r="W59"/>
  <c r="W63"/>
  <c r="W67"/>
  <c r="W71"/>
  <c r="W75"/>
  <c r="W79"/>
  <c r="W83"/>
  <c r="W87"/>
  <c r="W91"/>
  <c r="W95"/>
  <c r="W99"/>
  <c r="W103"/>
  <c r="W107"/>
  <c r="W111"/>
  <c r="W115"/>
  <c r="W119"/>
  <c r="W123"/>
  <c r="W127"/>
  <c r="W131"/>
  <c r="W135"/>
  <c r="W139"/>
  <c r="W143"/>
  <c r="W147"/>
  <c r="W151"/>
  <c r="W155"/>
  <c r="W159"/>
  <c r="W163"/>
  <c r="W167"/>
  <c r="W171"/>
  <c r="W175"/>
  <c r="W179"/>
  <c r="W183"/>
  <c r="W187"/>
  <c r="W191"/>
  <c r="W195"/>
  <c r="W199"/>
  <c r="W987" i="7"/>
  <c r="V987"/>
  <c r="V971" i="2"/>
  <c r="W971"/>
  <c r="W115" i="7"/>
  <c r="W119"/>
  <c r="W123"/>
  <c r="W127"/>
  <c r="W131"/>
  <c r="W135"/>
  <c r="W139"/>
  <c r="W143"/>
  <c r="W147"/>
  <c r="W151"/>
  <c r="W155"/>
  <c r="W159"/>
  <c r="W163"/>
  <c r="W167"/>
  <c r="W171"/>
  <c r="W175"/>
  <c r="X115"/>
  <c r="X119"/>
  <c r="X123"/>
  <c r="X127"/>
  <c r="X131"/>
  <c r="X135"/>
  <c r="X139"/>
  <c r="X143"/>
  <c r="X147"/>
  <c r="X151"/>
  <c r="X155"/>
  <c r="X159"/>
  <c r="X163"/>
  <c r="X167"/>
  <c r="X171"/>
  <c r="X175"/>
  <c r="X179"/>
  <c r="X183"/>
  <c r="X187"/>
  <c r="X191"/>
  <c r="X195"/>
  <c r="X199"/>
  <c r="X203"/>
  <c r="X207"/>
  <c r="X211"/>
  <c r="X215"/>
  <c r="X219"/>
  <c r="X223"/>
  <c r="X227"/>
  <c r="X231"/>
  <c r="X235"/>
  <c r="X239"/>
  <c r="X243"/>
  <c r="X247"/>
  <c r="X251"/>
  <c r="X255"/>
  <c r="X259"/>
  <c r="X263"/>
  <c r="X267"/>
  <c r="X271"/>
  <c r="X275"/>
  <c r="X279"/>
  <c r="X283"/>
  <c r="X15" i="2"/>
  <c r="X19"/>
  <c r="X23"/>
  <c r="X27"/>
  <c r="X31"/>
  <c r="V663" i="7"/>
  <c r="W663"/>
  <c r="V971"/>
  <c r="W971"/>
  <c r="V415" i="2"/>
  <c r="W415"/>
  <c r="W555"/>
  <c r="V555"/>
  <c r="W179" i="7"/>
  <c r="W183"/>
  <c r="W187"/>
  <c r="W191"/>
  <c r="W195"/>
  <c r="W199"/>
  <c r="W203"/>
  <c r="W207"/>
  <c r="W211"/>
  <c r="W215"/>
  <c r="W219"/>
  <c r="W223"/>
  <c r="W227"/>
  <c r="W231"/>
  <c r="W235"/>
  <c r="W239"/>
  <c r="W243"/>
  <c r="W247"/>
  <c r="W251"/>
  <c r="W255"/>
  <c r="W259"/>
  <c r="W263"/>
  <c r="W267"/>
  <c r="W271"/>
  <c r="W275"/>
  <c r="W279"/>
  <c r="W283"/>
  <c r="W679"/>
  <c r="V679"/>
  <c r="W571" i="2"/>
  <c r="V571"/>
  <c r="V447"/>
  <c r="W447"/>
  <c r="W491"/>
  <c r="V491"/>
  <c r="V987"/>
  <c r="W987"/>
  <c r="X35"/>
  <c r="X39"/>
  <c r="X43"/>
  <c r="X47"/>
  <c r="X51"/>
  <c r="X55"/>
  <c r="X59"/>
  <c r="X63"/>
  <c r="X67"/>
  <c r="X71"/>
  <c r="X75"/>
  <c r="X79"/>
  <c r="X83"/>
  <c r="X87"/>
  <c r="X91"/>
  <c r="X95"/>
  <c r="X99"/>
  <c r="X103"/>
  <c r="X107"/>
  <c r="X111"/>
  <c r="X115"/>
  <c r="X119"/>
  <c r="X123"/>
  <c r="X127"/>
  <c r="X131"/>
  <c r="X135"/>
  <c r="X139"/>
  <c r="X143"/>
  <c r="X147"/>
  <c r="X151"/>
  <c r="X155"/>
  <c r="X159"/>
  <c r="X163"/>
  <c r="X167"/>
  <c r="X171"/>
  <c r="X175"/>
  <c r="X179"/>
  <c r="X183"/>
  <c r="X187"/>
  <c r="X191"/>
  <c r="X195"/>
  <c r="X199"/>
  <c r="X203"/>
  <c r="V23" i="7"/>
  <c r="P19"/>
  <c r="O19"/>
  <c r="O11" i="2"/>
  <c r="P11"/>
  <c r="V15"/>
  <c r="P23" i="7"/>
  <c r="O23"/>
  <c r="V27"/>
  <c r="P27"/>
  <c r="O27"/>
  <c r="V31"/>
  <c r="P15" i="2"/>
  <c r="O15"/>
  <c r="V19"/>
  <c r="O19"/>
  <c r="P19"/>
  <c r="V23"/>
  <c r="O31" i="7"/>
  <c r="V35"/>
  <c r="P31"/>
  <c r="O35"/>
  <c r="V39"/>
  <c r="P35"/>
  <c r="O23" i="2"/>
  <c r="P23"/>
  <c r="V27"/>
  <c r="O27"/>
  <c r="P27"/>
  <c r="V31"/>
  <c r="P39" i="7"/>
  <c r="V43"/>
  <c r="O39"/>
  <c r="P43"/>
  <c r="O43"/>
  <c r="V47"/>
  <c r="O31" i="2"/>
  <c r="P31"/>
  <c r="V35"/>
  <c r="O35"/>
  <c r="P35"/>
  <c r="V39"/>
  <c r="O47" i="7"/>
  <c r="V51"/>
  <c r="P47"/>
  <c r="P51"/>
  <c r="O51"/>
  <c r="V55"/>
  <c r="O39" i="2"/>
  <c r="P39"/>
  <c r="V43"/>
  <c r="O43"/>
  <c r="P43"/>
  <c r="V47"/>
  <c r="P55" i="7"/>
  <c r="O55"/>
  <c r="V59"/>
  <c r="P59"/>
  <c r="O59"/>
  <c r="V63"/>
  <c r="O47" i="2"/>
  <c r="P47"/>
  <c r="V51"/>
  <c r="P51"/>
  <c r="O51"/>
  <c r="V55"/>
  <c r="P63" i="7"/>
  <c r="V67"/>
  <c r="O63"/>
  <c r="O67"/>
  <c r="P67"/>
  <c r="V71"/>
  <c r="O55" i="2"/>
  <c r="P55"/>
  <c r="V59"/>
  <c r="O59"/>
  <c r="P59"/>
  <c r="V63"/>
  <c r="P71" i="7"/>
  <c r="V75"/>
  <c r="O71"/>
  <c r="O63" i="2"/>
  <c r="P63"/>
  <c r="V67"/>
  <c r="O75" i="7"/>
  <c r="P75"/>
  <c r="V79"/>
  <c r="O79"/>
  <c r="P79"/>
  <c r="V83"/>
  <c r="V71" i="2"/>
  <c r="P67"/>
  <c r="O67"/>
  <c r="P83" i="7"/>
  <c r="O83"/>
  <c r="V87"/>
  <c r="P71" i="2"/>
  <c r="O71"/>
  <c r="V75"/>
  <c r="V79"/>
  <c r="P75"/>
  <c r="O75"/>
  <c r="P87" i="7"/>
  <c r="V91"/>
  <c r="O87"/>
  <c r="O91"/>
  <c r="P91"/>
  <c r="V95"/>
  <c r="P79" i="2"/>
  <c r="O79"/>
  <c r="V83"/>
  <c r="P83"/>
  <c r="O83"/>
  <c r="V87"/>
  <c r="P95" i="7"/>
  <c r="O95"/>
  <c r="V99"/>
  <c r="O99"/>
  <c r="P99"/>
  <c r="V103"/>
  <c r="O87" i="2"/>
  <c r="P87"/>
  <c r="V91"/>
  <c r="O103" i="7"/>
  <c r="V107"/>
  <c r="P103"/>
  <c r="O91" i="2"/>
  <c r="P91"/>
  <c r="V95"/>
  <c r="O107" i="7"/>
  <c r="P107"/>
  <c r="V111"/>
  <c r="O95" i="2"/>
  <c r="P95"/>
  <c r="V99"/>
  <c r="V103"/>
  <c r="P99"/>
  <c r="O99"/>
  <c r="P111" i="7"/>
  <c r="O111"/>
  <c r="V115"/>
  <c r="P103" i="2"/>
  <c r="O103"/>
  <c r="V107"/>
  <c r="O115" i="7"/>
  <c r="P115"/>
  <c r="V119"/>
  <c r="O119"/>
  <c r="P119"/>
  <c r="V123"/>
  <c r="O107" i="2"/>
  <c r="P107"/>
  <c r="V111"/>
  <c r="O111"/>
  <c r="P111"/>
  <c r="V115"/>
  <c r="P123" i="7"/>
  <c r="O123"/>
  <c r="V127"/>
  <c r="V131"/>
  <c r="O127"/>
  <c r="P127"/>
  <c r="O115" i="2"/>
  <c r="P115"/>
  <c r="V119"/>
  <c r="V135" i="7"/>
  <c r="P131"/>
  <c r="O131"/>
  <c r="P119" i="2"/>
  <c r="O119"/>
  <c r="V123"/>
  <c r="O135" i="7"/>
  <c r="P135"/>
  <c r="V139"/>
  <c r="O123" i="2"/>
  <c r="P123"/>
  <c r="V127"/>
  <c r="O127"/>
  <c r="P127"/>
  <c r="V131"/>
  <c r="P139" i="7"/>
  <c r="O139"/>
  <c r="V143"/>
  <c r="O143"/>
  <c r="P143"/>
  <c r="V147"/>
  <c r="O131" i="2"/>
  <c r="V135"/>
  <c r="P131"/>
  <c r="O147" i="7"/>
  <c r="P147"/>
  <c r="V151"/>
  <c r="P135" i="2"/>
  <c r="O135"/>
  <c r="V139"/>
  <c r="P139"/>
  <c r="O139"/>
  <c r="V143"/>
  <c r="O151" i="7"/>
  <c r="P151"/>
  <c r="V155"/>
  <c r="O143" i="2"/>
  <c r="P143"/>
  <c r="V147"/>
  <c r="O155" i="7"/>
  <c r="P155"/>
  <c r="V159"/>
  <c r="O147" i="2"/>
  <c r="P147"/>
  <c r="V151"/>
  <c r="P159" i="7"/>
  <c r="O159"/>
  <c r="V163"/>
  <c r="O163"/>
  <c r="P163"/>
  <c r="V167"/>
  <c r="P151" i="2"/>
  <c r="O151"/>
  <c r="V155"/>
  <c r="O155"/>
  <c r="P155"/>
  <c r="V159"/>
  <c r="P167" i="7"/>
  <c r="O167"/>
  <c r="V171"/>
  <c r="P171"/>
  <c r="O171"/>
  <c r="V175"/>
  <c r="P159" i="2"/>
  <c r="O159"/>
  <c r="V163"/>
  <c r="V167"/>
  <c r="P163"/>
  <c r="O163"/>
  <c r="P175" i="7"/>
  <c r="O175"/>
  <c r="V179"/>
  <c r="P167" i="2"/>
  <c r="V171"/>
  <c r="O167"/>
  <c r="O179" i="7"/>
  <c r="P179"/>
  <c r="V183"/>
  <c r="P171" i="2"/>
  <c r="O171"/>
  <c r="V175"/>
  <c r="O183" i="7"/>
  <c r="P183"/>
  <c r="V187"/>
  <c r="V179" i="2"/>
  <c r="O175"/>
  <c r="P175"/>
  <c r="O187" i="7"/>
  <c r="P187"/>
  <c r="V191"/>
  <c r="V183" i="2"/>
  <c r="O179"/>
  <c r="P179"/>
  <c r="O191" i="7"/>
  <c r="P191"/>
  <c r="V195"/>
  <c r="O183" i="2"/>
  <c r="P183"/>
  <c r="V187"/>
  <c r="O195" i="7"/>
  <c r="P195"/>
  <c r="V199"/>
  <c r="P199"/>
  <c r="O199"/>
  <c r="V203"/>
  <c r="O187" i="2"/>
  <c r="P187"/>
  <c r="V191"/>
  <c r="O191"/>
  <c r="P191"/>
  <c r="V195"/>
  <c r="P203" i="7"/>
  <c r="O203"/>
  <c r="V207"/>
  <c r="O207"/>
  <c r="P207"/>
  <c r="V211"/>
  <c r="O195" i="2"/>
  <c r="P195"/>
  <c r="V199"/>
  <c r="P199"/>
  <c r="O199"/>
  <c r="O211" i="7"/>
  <c r="P211"/>
  <c r="V215"/>
  <c r="P215"/>
  <c r="O215"/>
  <c r="V219"/>
  <c r="P219"/>
  <c r="O219"/>
  <c r="V223"/>
  <c r="P223"/>
  <c r="O223"/>
  <c r="V227"/>
  <c r="V231"/>
  <c r="O227"/>
  <c r="P227"/>
  <c r="O231"/>
  <c r="P231"/>
  <c r="V235"/>
  <c r="O235"/>
  <c r="P235"/>
  <c r="V239"/>
  <c r="V243"/>
  <c r="P239"/>
  <c r="O239"/>
  <c r="O243"/>
  <c r="P243"/>
  <c r="V247"/>
  <c r="P247"/>
  <c r="O247"/>
  <c r="V251"/>
  <c r="P251"/>
  <c r="O251"/>
  <c r="V255"/>
  <c r="P255"/>
  <c r="O255"/>
  <c r="V259"/>
  <c r="O259"/>
  <c r="P259"/>
  <c r="V263"/>
  <c r="P263"/>
  <c r="O263"/>
  <c r="V267"/>
  <c r="O267"/>
  <c r="P267"/>
  <c r="V271"/>
  <c r="O271"/>
  <c r="V275"/>
  <c r="P271"/>
  <c r="V279"/>
  <c r="O275"/>
  <c r="P275"/>
  <c r="P279"/>
  <c r="V283"/>
  <c r="O279"/>
  <c r="O283"/>
  <c r="P283"/>
  <c r="W215" i="2"/>
  <c r="V215"/>
  <c r="D215" i="8"/>
  <c r="J214" i="2"/>
  <c r="V211"/>
  <c r="W211"/>
  <c r="W206"/>
  <c r="U206"/>
  <c r="W207"/>
  <c r="V207"/>
  <c r="J208"/>
  <c r="O203"/>
  <c r="P203"/>
  <c r="K202"/>
  <c r="C203" i="8"/>
  <c r="P211" i="2"/>
  <c r="O207"/>
  <c r="X207"/>
  <c r="X211"/>
  <c r="X215"/>
  <c r="O215"/>
  <c r="O211"/>
  <c r="P207"/>
  <c r="P215"/>
  <c r="O295" i="7"/>
  <c r="W295"/>
  <c r="V295"/>
  <c r="O291"/>
  <c r="P291"/>
  <c r="O287"/>
  <c r="X287"/>
  <c r="X291"/>
  <c r="X295"/>
  <c r="W287"/>
  <c r="V287"/>
  <c r="K286"/>
  <c r="F286" i="8"/>
  <c r="P295" i="7"/>
  <c r="P287"/>
  <c r="W299"/>
  <c r="V299"/>
  <c r="P299"/>
  <c r="X299"/>
  <c r="O299"/>
  <c r="K218" i="2"/>
  <c r="C218" i="8"/>
  <c r="X219" i="2"/>
  <c r="W219"/>
  <c r="V219"/>
  <c r="C223" i="8"/>
  <c r="P219" i="2"/>
  <c r="O219"/>
  <c r="X303" i="7"/>
  <c r="V303"/>
  <c r="W303"/>
  <c r="O303"/>
  <c r="P303"/>
  <c r="O223" i="2"/>
  <c r="X223"/>
  <c r="V223"/>
  <c r="P223"/>
  <c r="J306" i="7"/>
  <c r="O307"/>
  <c r="V307"/>
  <c r="P307"/>
  <c r="W307"/>
  <c r="X307"/>
  <c r="K228" i="2"/>
  <c r="C227" i="8"/>
  <c r="O227" i="2"/>
  <c r="V227"/>
  <c r="P227"/>
  <c r="W227"/>
  <c r="X227"/>
  <c r="K310" i="7"/>
  <c r="W311"/>
  <c r="V311"/>
  <c r="X311"/>
  <c r="P311"/>
  <c r="O311"/>
  <c r="K230" i="2"/>
  <c r="K232"/>
  <c r="C231" i="8"/>
  <c r="J314" i="7"/>
  <c r="V231" i="2"/>
  <c r="X231"/>
  <c r="W231"/>
  <c r="P231"/>
  <c r="O231"/>
  <c r="O315" i="7"/>
  <c r="W315"/>
  <c r="V315"/>
  <c r="X315"/>
  <c r="P315"/>
  <c r="J320"/>
  <c r="C235" i="8"/>
  <c r="O235" i="2"/>
  <c r="X235"/>
  <c r="W235"/>
  <c r="V235"/>
  <c r="P235"/>
  <c r="W319" i="7"/>
  <c r="X319"/>
  <c r="V319"/>
  <c r="O319"/>
  <c r="P319"/>
  <c r="W239" i="2"/>
  <c r="V239"/>
  <c r="X239"/>
  <c r="D238" i="8"/>
  <c r="P239" i="2"/>
  <c r="O239"/>
  <c r="F323" i="8"/>
  <c r="W243" i="2"/>
  <c r="V243"/>
  <c r="X243"/>
  <c r="P243"/>
  <c r="O243"/>
  <c r="V323" i="7"/>
  <c r="W323"/>
  <c r="X323"/>
  <c r="P323"/>
  <c r="O323"/>
  <c r="J328"/>
  <c r="J246" i="2"/>
  <c r="K244"/>
  <c r="F327" i="8"/>
  <c r="K326" i="7"/>
  <c r="U326"/>
  <c r="X327"/>
  <c r="W327"/>
  <c r="V327"/>
  <c r="P327"/>
  <c r="O327"/>
  <c r="J250" i="2"/>
  <c r="C251" i="8"/>
  <c r="D247"/>
  <c r="W247" i="2"/>
  <c r="V247"/>
  <c r="X247"/>
  <c r="O247"/>
  <c r="P247"/>
  <c r="X251"/>
  <c r="W251"/>
  <c r="V251"/>
  <c r="O251"/>
  <c r="P251"/>
  <c r="K330" i="7"/>
  <c r="O255" i="2"/>
  <c r="W255"/>
  <c r="X255"/>
  <c r="V255"/>
  <c r="P255"/>
  <c r="J258"/>
  <c r="C258" i="8"/>
  <c r="J336" i="7"/>
  <c r="O263" i="2"/>
  <c r="O259"/>
  <c r="V263"/>
  <c r="W263"/>
  <c r="V259"/>
  <c r="W259"/>
  <c r="X259"/>
  <c r="X263"/>
  <c r="P259"/>
  <c r="P263"/>
  <c r="F330" i="8"/>
  <c r="O331" i="7"/>
  <c r="W331"/>
  <c r="V331"/>
  <c r="X331"/>
  <c r="P331"/>
  <c r="U334"/>
  <c r="W335"/>
  <c r="X335"/>
  <c r="V335"/>
  <c r="P335"/>
  <c r="O335"/>
  <c r="J266" i="2"/>
  <c r="X267"/>
  <c r="W267"/>
  <c r="V267"/>
  <c r="O267"/>
  <c r="P267"/>
  <c r="W451" i="7" l="1"/>
  <c r="V451"/>
  <c r="F450" i="8"/>
  <c r="F447"/>
  <c r="W443" i="7"/>
  <c r="V443"/>
  <c r="U438"/>
  <c r="W439" s="1"/>
  <c r="W435"/>
  <c r="V435"/>
  <c r="F434" i="8"/>
  <c r="V315" i="2"/>
  <c r="W315"/>
  <c r="W431" i="7"/>
  <c r="V431"/>
  <c r="W427"/>
  <c r="V427"/>
  <c r="K432"/>
  <c r="J314" i="2"/>
  <c r="V423" i="7"/>
  <c r="W423"/>
  <c r="F427" i="8"/>
  <c r="C315"/>
  <c r="J422" i="7"/>
  <c r="V419"/>
  <c r="W419"/>
  <c r="V415"/>
  <c r="W415"/>
  <c r="K420"/>
  <c r="J418"/>
  <c r="V311" i="2"/>
  <c r="W311"/>
  <c r="C310" i="8"/>
  <c r="W411" i="7"/>
  <c r="V411"/>
  <c r="V307" i="2"/>
  <c r="W307"/>
  <c r="K312"/>
  <c r="K310"/>
  <c r="F411" i="8"/>
  <c r="V407" i="7"/>
  <c r="W407"/>
  <c r="V403"/>
  <c r="W403"/>
  <c r="W398"/>
  <c r="U398" s="1"/>
  <c r="J404"/>
  <c r="K400"/>
  <c r="K308" i="2"/>
  <c r="U390" i="7"/>
  <c r="W391" s="1"/>
  <c r="F395" i="8"/>
  <c r="C306"/>
  <c r="U302" i="2"/>
  <c r="V387" i="7"/>
  <c r="W387"/>
  <c r="J300" i="2"/>
  <c r="U298"/>
  <c r="V299" s="1"/>
  <c r="C303" i="8"/>
  <c r="F387"/>
  <c r="J388" i="7"/>
  <c r="K386"/>
  <c r="W383"/>
  <c r="V383"/>
  <c r="K384"/>
  <c r="F383" i="8"/>
  <c r="W379" i="7"/>
  <c r="V379"/>
  <c r="W294" i="2"/>
  <c r="U294" s="1"/>
  <c r="V295" s="1"/>
  <c r="J296"/>
  <c r="K294"/>
  <c r="W375" i="7"/>
  <c r="V375"/>
  <c r="F374" i="8"/>
  <c r="V291" i="2"/>
  <c r="W291"/>
  <c r="V371" i="7"/>
  <c r="W371"/>
  <c r="J372"/>
  <c r="F371" i="8"/>
  <c r="W367" i="7"/>
  <c r="V367"/>
  <c r="K292" i="2"/>
  <c r="C295" i="8"/>
  <c r="K362" i="7"/>
  <c r="K364"/>
  <c r="F363" i="8"/>
  <c r="W286" i="2"/>
  <c r="U286" s="1"/>
  <c r="W287" s="1"/>
  <c r="W359" i="7"/>
  <c r="V359"/>
  <c r="C287" i="8"/>
  <c r="V355" i="7"/>
  <c r="W355"/>
  <c r="W351"/>
  <c r="V351"/>
  <c r="V283" i="2"/>
  <c r="W283"/>
  <c r="K282"/>
  <c r="J352" i="7"/>
  <c r="F350" i="8"/>
  <c r="W278" i="2"/>
  <c r="U278" s="1"/>
  <c r="V279" s="1"/>
  <c r="W347" i="7"/>
  <c r="V347"/>
  <c r="C278" i="8"/>
  <c r="V343" i="7"/>
  <c r="W343"/>
  <c r="K280" i="2"/>
  <c r="J278"/>
  <c r="F342" i="8"/>
  <c r="K342" i="7"/>
  <c r="W275" i="2"/>
  <c r="V275"/>
  <c r="O275" s="1"/>
  <c r="J276"/>
  <c r="C274" i="8"/>
  <c r="O271" i="2"/>
  <c r="W271"/>
  <c r="X271"/>
  <c r="X275" s="1"/>
  <c r="V271"/>
  <c r="K340" i="7"/>
  <c r="C270" i="8"/>
  <c r="U338" i="7"/>
  <c r="W339" s="1"/>
  <c r="V439" l="1"/>
  <c r="W399"/>
  <c r="V399"/>
  <c r="V391"/>
  <c r="W299" i="2"/>
  <c r="V303"/>
  <c r="W295"/>
  <c r="V287"/>
  <c r="O283"/>
  <c r="O279"/>
  <c r="W279"/>
  <c r="P279" s="1"/>
  <c r="X279"/>
  <c r="X283" s="1"/>
  <c r="O343" i="7"/>
  <c r="P275" i="2"/>
  <c r="P271"/>
  <c r="X339" i="7"/>
  <c r="X343" s="1"/>
  <c r="V339"/>
  <c r="W303" i="2" l="1"/>
  <c r="O287"/>
  <c r="X287"/>
  <c r="P283"/>
  <c r="X347" i="7"/>
  <c r="O347" s="1"/>
  <c r="P343"/>
  <c r="P339"/>
  <c r="X291" i="2" l="1"/>
  <c r="O291" s="1"/>
  <c r="P287"/>
  <c r="X351" i="7"/>
  <c r="O351" s="1"/>
  <c r="P347"/>
  <c r="X295" i="2" l="1"/>
  <c r="O295" s="1"/>
  <c r="P291"/>
  <c r="X355" i="7"/>
  <c r="O355" s="1"/>
  <c r="P351"/>
  <c r="X299" i="2" l="1"/>
  <c r="P295"/>
  <c r="X359" i="7"/>
  <c r="O359" s="1"/>
  <c r="P355"/>
  <c r="O299" i="2" l="1"/>
  <c r="P299"/>
  <c r="X303"/>
  <c r="O303" s="1"/>
  <c r="P359" i="7"/>
  <c r="G362" i="8"/>
  <c r="V362" i="7"/>
  <c r="U362" s="1"/>
  <c r="X307" i="2" l="1"/>
  <c r="O307" s="1"/>
  <c r="P303"/>
  <c r="V363" i="7"/>
  <c r="X363"/>
  <c r="X367" s="1"/>
  <c r="O367" s="1"/>
  <c r="W363"/>
  <c r="X311" i="2" l="1"/>
  <c r="O311" s="1"/>
  <c r="P307"/>
  <c r="X371" i="7"/>
  <c r="O371" s="1"/>
  <c r="P367"/>
  <c r="P363"/>
  <c r="O363"/>
  <c r="X315" i="2" l="1"/>
  <c r="O315" s="1"/>
  <c r="P311"/>
  <c r="X375" i="7"/>
  <c r="O375" s="1"/>
  <c r="P371"/>
  <c r="X319" i="2" l="1"/>
  <c r="X323" s="1"/>
  <c r="X327" s="1"/>
  <c r="X331" s="1"/>
  <c r="X335" s="1"/>
  <c r="X339" s="1"/>
  <c r="X343" s="1"/>
  <c r="X347" s="1"/>
  <c r="X351" s="1"/>
  <c r="X355" s="1"/>
  <c r="X359" s="1"/>
  <c r="X363" s="1"/>
  <c r="X367" s="1"/>
  <c r="X371" s="1"/>
  <c r="X375" s="1"/>
  <c r="X379" s="1"/>
  <c r="X383" s="1"/>
  <c r="X387" s="1"/>
  <c r="X391" s="1"/>
  <c r="X395" s="1"/>
  <c r="X399" s="1"/>
  <c r="X403" s="1"/>
  <c r="X407" s="1"/>
  <c r="X411" s="1"/>
  <c r="X415" s="1"/>
  <c r="X419" s="1"/>
  <c r="X423" s="1"/>
  <c r="X427" s="1"/>
  <c r="X431" s="1"/>
  <c r="X435" s="1"/>
  <c r="X439" s="1"/>
  <c r="X443" s="1"/>
  <c r="X447" s="1"/>
  <c r="X451" s="1"/>
  <c r="X455" s="1"/>
  <c r="X459" s="1"/>
  <c r="X463" s="1"/>
  <c r="X467" s="1"/>
  <c r="X471" s="1"/>
  <c r="X475" s="1"/>
  <c r="X479" s="1"/>
  <c r="X483" s="1"/>
  <c r="X487" s="1"/>
  <c r="X491" s="1"/>
  <c r="X495" s="1"/>
  <c r="X499" s="1"/>
  <c r="X503" s="1"/>
  <c r="X507" s="1"/>
  <c r="X511" s="1"/>
  <c r="X515" s="1"/>
  <c r="X519" s="1"/>
  <c r="X523" s="1"/>
  <c r="X527" s="1"/>
  <c r="X531" s="1"/>
  <c r="X535" s="1"/>
  <c r="X539" s="1"/>
  <c r="X543" s="1"/>
  <c r="X547" s="1"/>
  <c r="X551" s="1"/>
  <c r="X555" s="1"/>
  <c r="X559" s="1"/>
  <c r="X563" s="1"/>
  <c r="X567" s="1"/>
  <c r="X571" s="1"/>
  <c r="X575" s="1"/>
  <c r="X579" s="1"/>
  <c r="X583" s="1"/>
  <c r="X587" s="1"/>
  <c r="X591" s="1"/>
  <c r="X595" s="1"/>
  <c r="X599" s="1"/>
  <c r="X603" s="1"/>
  <c r="X607" s="1"/>
  <c r="X611" s="1"/>
  <c r="X615" s="1"/>
  <c r="X619" s="1"/>
  <c r="X623" s="1"/>
  <c r="X627" s="1"/>
  <c r="X631" s="1"/>
  <c r="X635" s="1"/>
  <c r="X639" s="1"/>
  <c r="X643" s="1"/>
  <c r="X647" s="1"/>
  <c r="X651" s="1"/>
  <c r="X655" s="1"/>
  <c r="X659" s="1"/>
  <c r="X663" s="1"/>
  <c r="X667" s="1"/>
  <c r="X671" s="1"/>
  <c r="X675" s="1"/>
  <c r="X679" s="1"/>
  <c r="X683" s="1"/>
  <c r="X687" s="1"/>
  <c r="X691" s="1"/>
  <c r="X695" s="1"/>
  <c r="X699" s="1"/>
  <c r="X703" s="1"/>
  <c r="X707" s="1"/>
  <c r="X711" s="1"/>
  <c r="X715" s="1"/>
  <c r="X719" s="1"/>
  <c r="X723" s="1"/>
  <c r="X727" s="1"/>
  <c r="X731" s="1"/>
  <c r="X735" s="1"/>
  <c r="X739" s="1"/>
  <c r="X743" s="1"/>
  <c r="X747" s="1"/>
  <c r="X751" s="1"/>
  <c r="X755" s="1"/>
  <c r="X759" s="1"/>
  <c r="X763" s="1"/>
  <c r="X767" s="1"/>
  <c r="X771" s="1"/>
  <c r="X775" s="1"/>
  <c r="X779" s="1"/>
  <c r="X783" s="1"/>
  <c r="X787" s="1"/>
  <c r="X791" s="1"/>
  <c r="X795" s="1"/>
  <c r="X799" s="1"/>
  <c r="X803" s="1"/>
  <c r="X807" s="1"/>
  <c r="X811" s="1"/>
  <c r="X815" s="1"/>
  <c r="X819" s="1"/>
  <c r="X823" s="1"/>
  <c r="X827" s="1"/>
  <c r="X831" s="1"/>
  <c r="X835" s="1"/>
  <c r="X839" s="1"/>
  <c r="X843" s="1"/>
  <c r="X847" s="1"/>
  <c r="X851" s="1"/>
  <c r="X855" s="1"/>
  <c r="X859" s="1"/>
  <c r="X863" s="1"/>
  <c r="X867" s="1"/>
  <c r="X871" s="1"/>
  <c r="X875" s="1"/>
  <c r="X879" s="1"/>
  <c r="X883" s="1"/>
  <c r="X887" s="1"/>
  <c r="X891" s="1"/>
  <c r="X895" s="1"/>
  <c r="X899" s="1"/>
  <c r="X903" s="1"/>
  <c r="X907" s="1"/>
  <c r="X911" s="1"/>
  <c r="X915" s="1"/>
  <c r="X919" s="1"/>
  <c r="X923" s="1"/>
  <c r="X927" s="1"/>
  <c r="X931" s="1"/>
  <c r="X935" s="1"/>
  <c r="X939" s="1"/>
  <c r="X943" s="1"/>
  <c r="X947" s="1"/>
  <c r="X951" s="1"/>
  <c r="X955" s="1"/>
  <c r="X959" s="1"/>
  <c r="X963" s="1"/>
  <c r="X967" s="1"/>
  <c r="X971" s="1"/>
  <c r="X975" s="1"/>
  <c r="X979" s="1"/>
  <c r="X983" s="1"/>
  <c r="X987" s="1"/>
  <c r="X991" s="1"/>
  <c r="X995" s="1"/>
  <c r="X999" s="1"/>
  <c r="P315"/>
  <c r="X379" i="7"/>
  <c r="O379" s="1"/>
  <c r="P375"/>
  <c r="X383" l="1"/>
  <c r="O383" s="1"/>
  <c r="P379"/>
  <c r="X387" l="1"/>
  <c r="O387" s="1"/>
  <c r="P383"/>
  <c r="X391" l="1"/>
  <c r="P387"/>
  <c r="X395" l="1"/>
  <c r="O391"/>
  <c r="P391"/>
  <c r="P395" l="1"/>
  <c r="O395"/>
  <c r="X399"/>
  <c r="O399" s="1"/>
  <c r="X403" l="1"/>
  <c r="O403" s="1"/>
  <c r="P399"/>
  <c r="X407" l="1"/>
  <c r="O407" s="1"/>
  <c r="P403"/>
  <c r="X411" l="1"/>
  <c r="O411" s="1"/>
  <c r="P407"/>
  <c r="X415" l="1"/>
  <c r="O415" s="1"/>
  <c r="P411"/>
  <c r="X419" l="1"/>
  <c r="O419" s="1"/>
  <c r="P415"/>
  <c r="X423" l="1"/>
  <c r="O423" s="1"/>
  <c r="P419"/>
  <c r="X427" l="1"/>
  <c r="O427" s="1"/>
  <c r="P423"/>
  <c r="X431" l="1"/>
  <c r="O431" s="1"/>
  <c r="P427"/>
  <c r="X435" l="1"/>
  <c r="O435" s="1"/>
  <c r="P431"/>
  <c r="X439" l="1"/>
  <c r="O439" s="1"/>
  <c r="P435"/>
  <c r="X443" l="1"/>
  <c r="O443" s="1"/>
  <c r="P439"/>
  <c r="X447" l="1"/>
  <c r="O447" s="1"/>
  <c r="P443"/>
  <c r="X451" l="1"/>
  <c r="O451" s="1"/>
  <c r="P447"/>
  <c r="X455" l="1"/>
  <c r="X459" s="1"/>
  <c r="X463" s="1"/>
  <c r="X467" s="1"/>
  <c r="X471" s="1"/>
  <c r="X475" s="1"/>
  <c r="X479" s="1"/>
  <c r="X483" s="1"/>
  <c r="X487" s="1"/>
  <c r="X491" s="1"/>
  <c r="X495" s="1"/>
  <c r="X499" s="1"/>
  <c r="X503" s="1"/>
  <c r="X507" s="1"/>
  <c r="X511" s="1"/>
  <c r="X515" s="1"/>
  <c r="X519" s="1"/>
  <c r="X523" s="1"/>
  <c r="X527" s="1"/>
  <c r="X531" s="1"/>
  <c r="X535" s="1"/>
  <c r="X539" s="1"/>
  <c r="X543" s="1"/>
  <c r="X547" s="1"/>
  <c r="X551" s="1"/>
  <c r="X555" s="1"/>
  <c r="X559" s="1"/>
  <c r="X563" s="1"/>
  <c r="X567" s="1"/>
  <c r="X571" s="1"/>
  <c r="X575" s="1"/>
  <c r="X579" s="1"/>
  <c r="X583" s="1"/>
  <c r="X587" s="1"/>
  <c r="X591" s="1"/>
  <c r="X595" s="1"/>
  <c r="X599" s="1"/>
  <c r="X603" s="1"/>
  <c r="X607" s="1"/>
  <c r="X611" s="1"/>
  <c r="X615" s="1"/>
  <c r="X619" s="1"/>
  <c r="X623" s="1"/>
  <c r="X627" s="1"/>
  <c r="X631" s="1"/>
  <c r="X635" s="1"/>
  <c r="X639" s="1"/>
  <c r="X643" s="1"/>
  <c r="X647" s="1"/>
  <c r="X651" s="1"/>
  <c r="X655" s="1"/>
  <c r="X659" s="1"/>
  <c r="X663" s="1"/>
  <c r="X667" s="1"/>
  <c r="X671" s="1"/>
  <c r="X675" s="1"/>
  <c r="X679" s="1"/>
  <c r="X683" s="1"/>
  <c r="X687" s="1"/>
  <c r="X691" s="1"/>
  <c r="X695" s="1"/>
  <c r="X699" s="1"/>
  <c r="X703" s="1"/>
  <c r="X707" s="1"/>
  <c r="X711" s="1"/>
  <c r="X715" s="1"/>
  <c r="X719" s="1"/>
  <c r="X723" s="1"/>
  <c r="X727" s="1"/>
  <c r="X731" s="1"/>
  <c r="X735" s="1"/>
  <c r="X739" s="1"/>
  <c r="X743" s="1"/>
  <c r="X747" s="1"/>
  <c r="X751" s="1"/>
  <c r="X755" s="1"/>
  <c r="X759" s="1"/>
  <c r="X763" s="1"/>
  <c r="X767" s="1"/>
  <c r="X771" s="1"/>
  <c r="X775" s="1"/>
  <c r="X779" s="1"/>
  <c r="X783" s="1"/>
  <c r="X787" s="1"/>
  <c r="X791" s="1"/>
  <c r="X795" s="1"/>
  <c r="X799" s="1"/>
  <c r="X803" s="1"/>
  <c r="X807" s="1"/>
  <c r="X811" s="1"/>
  <c r="X815" s="1"/>
  <c r="X819" s="1"/>
  <c r="X823" s="1"/>
  <c r="X827" s="1"/>
  <c r="X831" s="1"/>
  <c r="X835" s="1"/>
  <c r="X839" s="1"/>
  <c r="X843" s="1"/>
  <c r="X847" s="1"/>
  <c r="X851" s="1"/>
  <c r="X855" s="1"/>
  <c r="X859" s="1"/>
  <c r="X863" s="1"/>
  <c r="X867" s="1"/>
  <c r="X871" s="1"/>
  <c r="X875" s="1"/>
  <c r="X879" s="1"/>
  <c r="X883" s="1"/>
  <c r="X887" s="1"/>
  <c r="X891" s="1"/>
  <c r="X895" s="1"/>
  <c r="X899" s="1"/>
  <c r="X903" s="1"/>
  <c r="X907" s="1"/>
  <c r="X911" s="1"/>
  <c r="X915" s="1"/>
  <c r="X919" s="1"/>
  <c r="X923" s="1"/>
  <c r="X927" s="1"/>
  <c r="X931" s="1"/>
  <c r="X935" s="1"/>
  <c r="X939" s="1"/>
  <c r="X943" s="1"/>
  <c r="X947" s="1"/>
  <c r="X951" s="1"/>
  <c r="X955" s="1"/>
  <c r="X959" s="1"/>
  <c r="X963" s="1"/>
  <c r="X967" s="1"/>
  <c r="X971" s="1"/>
  <c r="X975" s="1"/>
  <c r="X979" s="1"/>
  <c r="X983" s="1"/>
  <c r="X987" s="1"/>
  <c r="X991" s="1"/>
  <c r="X995" s="1"/>
  <c r="X999" s="1"/>
  <c r="P451"/>
</calcChain>
</file>

<file path=xl/sharedStrings.xml><?xml version="1.0" encoding="utf-8"?>
<sst xmlns="http://schemas.openxmlformats.org/spreadsheetml/2006/main" count="12597" uniqueCount="155">
  <si>
    <t>No.</t>
    <phoneticPr fontId="2"/>
  </si>
  <si>
    <t>【基本ルール】</t>
    <rPh sb="1" eb="3">
      <t>キホン</t>
    </rPh>
    <phoneticPr fontId="2"/>
  </si>
  <si>
    <t>逆指値</t>
    <rPh sb="0" eb="1">
      <t>ギャク</t>
    </rPh>
    <rPh sb="1" eb="3">
      <t>サシネ</t>
    </rPh>
    <phoneticPr fontId="2"/>
  </si>
  <si>
    <t>Ｎo.</t>
    <phoneticPr fontId="2"/>
  </si>
  <si>
    <t>LDNCエリアの高値・安値</t>
    <rPh sb="8" eb="10">
      <t>タカネ</t>
    </rPh>
    <rPh sb="11" eb="13">
      <t>ヤスネ</t>
    </rPh>
    <phoneticPr fontId="2"/>
  </si>
  <si>
    <t>ロンドン時間が始まる15時からNY時間の21時までをLDNCエリアとし、</t>
    <rPh sb="4" eb="6">
      <t>ジカン</t>
    </rPh>
    <rPh sb="7" eb="8">
      <t>ハジ</t>
    </rPh>
    <rPh sb="12" eb="13">
      <t>ジ</t>
    </rPh>
    <rPh sb="17" eb="19">
      <t>ジカン</t>
    </rPh>
    <rPh sb="22" eb="23">
      <t>ジ</t>
    </rPh>
    <phoneticPr fontId="2"/>
  </si>
  <si>
    <t>LDNCエリアの高値・安値をブレイクしたところにIFO指値注文をする</t>
    <rPh sb="8" eb="10">
      <t>タカネ</t>
    </rPh>
    <rPh sb="11" eb="13">
      <t>ヤスネ</t>
    </rPh>
    <rPh sb="27" eb="29">
      <t>サシネ</t>
    </rPh>
    <rPh sb="29" eb="31">
      <t>チュウモン</t>
    </rPh>
    <phoneticPr fontId="2"/>
  </si>
  <si>
    <t>Ｎo.</t>
    <phoneticPr fontId="2"/>
  </si>
  <si>
    <t>No.</t>
    <phoneticPr fontId="2"/>
  </si>
  <si>
    <t>決済値</t>
    <rPh sb="0" eb="2">
      <t>ケッサイ</t>
    </rPh>
    <rPh sb="2" eb="3">
      <t>チ</t>
    </rPh>
    <phoneticPr fontId="2"/>
  </si>
  <si>
    <t>リミットPIPS</t>
    <phoneticPr fontId="2"/>
  </si>
  <si>
    <t>ストップPIPS</t>
    <phoneticPr fontId="2"/>
  </si>
  <si>
    <t>勝率％</t>
    <rPh sb="0" eb="2">
      <t>ショウリツ</t>
    </rPh>
    <phoneticPr fontId="2"/>
  </si>
  <si>
    <t>勝敗</t>
    <rPh sb="0" eb="2">
      <t>ショウハイ</t>
    </rPh>
    <phoneticPr fontId="2"/>
  </si>
  <si>
    <t>レ</t>
    <phoneticPr fontId="2"/>
  </si>
  <si>
    <t>○×</t>
    <phoneticPr fontId="2"/>
  </si>
  <si>
    <t>Profit</t>
    <phoneticPr fontId="2"/>
  </si>
  <si>
    <t>設定PIPS</t>
    <rPh sb="0" eb="2">
      <t>セッテイ</t>
    </rPh>
    <phoneticPr fontId="2"/>
  </si>
  <si>
    <t>○×</t>
    <phoneticPr fontId="2"/>
  </si>
  <si>
    <t>IF (売り)</t>
    <rPh sb="4" eb="5">
      <t>ウ</t>
    </rPh>
    <phoneticPr fontId="2"/>
  </si>
  <si>
    <t>IF (買い)</t>
    <rPh sb="4" eb="5">
      <t>カ</t>
    </rPh>
    <phoneticPr fontId="2"/>
  </si>
  <si>
    <t>OCO（利確)</t>
    <rPh sb="4" eb="5">
      <t>リ</t>
    </rPh>
    <rPh sb="5" eb="6">
      <t>アキラ</t>
    </rPh>
    <phoneticPr fontId="2"/>
  </si>
  <si>
    <t>OCO(損切り)</t>
    <rPh sb="4" eb="5">
      <t>ソン</t>
    </rPh>
    <rPh sb="5" eb="6">
      <t>キ</t>
    </rPh>
    <phoneticPr fontId="2"/>
  </si>
  <si>
    <t>損切り値</t>
    <rPh sb="0" eb="1">
      <t>ソン</t>
    </rPh>
    <rPh sb="1" eb="2">
      <t>ギ</t>
    </rPh>
    <rPh sb="3" eb="4">
      <t>チ</t>
    </rPh>
    <phoneticPr fontId="2"/>
  </si>
  <si>
    <t>損切値</t>
    <rPh sb="0" eb="1">
      <t>ソン</t>
    </rPh>
    <rPh sb="1" eb="2">
      <t>ギ</t>
    </rPh>
    <rPh sb="2" eb="3">
      <t>チ</t>
    </rPh>
    <phoneticPr fontId="2"/>
  </si>
  <si>
    <t>LDNC時間　：15：00～21:00【夏時間：20：00】</t>
    <rPh sb="4" eb="6">
      <t>ジカン</t>
    </rPh>
    <rPh sb="20" eb="23">
      <t>ナツジカン</t>
    </rPh>
    <phoneticPr fontId="2"/>
  </si>
  <si>
    <t>time</t>
    <phoneticPr fontId="2"/>
  </si>
  <si>
    <t>離</t>
    <rPh sb="0" eb="1">
      <t>ハナ</t>
    </rPh>
    <phoneticPr fontId="2"/>
  </si>
  <si>
    <t>ポジ数</t>
    <rPh sb="2" eb="3">
      <t>スウ</t>
    </rPh>
    <phoneticPr fontId="2"/>
  </si>
  <si>
    <t>LDNC時間：15：00～21:00【夏時間：20：00】</t>
    <rPh sb="4" eb="6">
      <t>ジカン</t>
    </rPh>
    <rPh sb="19" eb="22">
      <t>ナツジカン</t>
    </rPh>
    <phoneticPr fontId="2"/>
  </si>
  <si>
    <t>LDNCエリアの高値・安値をブレイクしたところにIFO（IF-DONE OCO)指値注文をする</t>
    <rPh sb="8" eb="10">
      <t>タカネ</t>
    </rPh>
    <rPh sb="11" eb="13">
      <t>ヤスネ</t>
    </rPh>
    <rPh sb="40" eb="42">
      <t>サシネ</t>
    </rPh>
    <rPh sb="42" eb="44">
      <t>チュウモン</t>
    </rPh>
    <phoneticPr fontId="2"/>
  </si>
  <si>
    <t xml:space="preserve">casbah　Ｈ </t>
    <phoneticPr fontId="2"/>
  </si>
  <si>
    <t xml:space="preserve">casbah　Ｌ </t>
    <phoneticPr fontId="2"/>
  </si>
  <si>
    <t>月　  日</t>
    <rPh sb="0" eb="1">
      <t>ツキ</t>
    </rPh>
    <rPh sb="4" eb="5">
      <t>ヒ</t>
    </rPh>
    <phoneticPr fontId="2"/>
  </si>
  <si>
    <t>曜日</t>
    <rPh sb="0" eb="2">
      <t>ヨウビ</t>
    </rPh>
    <phoneticPr fontId="2"/>
  </si>
  <si>
    <t>勝</t>
    <rPh sb="0" eb="1">
      <t>カチ</t>
    </rPh>
    <phoneticPr fontId="2"/>
  </si>
  <si>
    <t>引</t>
    <rPh sb="0" eb="1">
      <t>ヒ</t>
    </rPh>
    <phoneticPr fontId="2"/>
  </si>
  <si>
    <t xml:space="preserve"> 曜日</t>
    <phoneticPr fontId="2"/>
  </si>
  <si>
    <t>敗</t>
    <rPh sb="0" eb="1">
      <t>ハイ</t>
    </rPh>
    <phoneticPr fontId="2"/>
  </si>
  <si>
    <t>time</t>
  </si>
  <si>
    <t>月  日 曜日</t>
    <rPh sb="0" eb="1">
      <t>ツキ</t>
    </rPh>
    <rPh sb="3" eb="4">
      <t>ヒ</t>
    </rPh>
    <rPh sb="5" eb="7">
      <t>ヨウビ</t>
    </rPh>
    <phoneticPr fontId="2"/>
  </si>
  <si>
    <t xml:space="preserve">LDNC　Ｈ </t>
  </si>
  <si>
    <t xml:space="preserve">LDNC　Ｌ </t>
  </si>
  <si>
    <t>リミットPIPS</t>
  </si>
  <si>
    <t>ストップPIPS</t>
  </si>
  <si>
    <t>○</t>
  </si>
  <si>
    <t>○×</t>
  </si>
  <si>
    <t>×</t>
  </si>
  <si>
    <t>○</t>
    <phoneticPr fontId="2"/>
  </si>
  <si>
    <t>×</t>
    <phoneticPr fontId="2"/>
  </si>
  <si>
    <t>.</t>
    <phoneticPr fontId="2"/>
  </si>
  <si>
    <t>指標でスベって</t>
    <rPh sb="0" eb="2">
      <t>シヒョウ</t>
    </rPh>
    <phoneticPr fontId="2"/>
  </si>
  <si>
    <t>８PIPS</t>
    <phoneticPr fontId="2"/>
  </si>
  <si>
    <t>引き分け</t>
    <rPh sb="0" eb="1">
      <t>ヒ</t>
    </rPh>
    <rPh sb="2" eb="3">
      <t>ワ</t>
    </rPh>
    <phoneticPr fontId="2"/>
  </si>
  <si>
    <t>成り行き</t>
    <rPh sb="0" eb="1">
      <t>ナ</t>
    </rPh>
    <rPh sb="2" eb="3">
      <t>ユ</t>
    </rPh>
    <phoneticPr fontId="2"/>
  </si>
  <si>
    <t xml:space="preserve">LDNC　Ｌ </t>
    <phoneticPr fontId="2"/>
  </si>
  <si>
    <t>-9円スワップ</t>
    <rPh sb="2" eb="3">
      <t>エン</t>
    </rPh>
    <phoneticPr fontId="2"/>
  </si>
  <si>
    <t>-0.001</t>
  </si>
  <si>
    <t>-0.001</t>
    <phoneticPr fontId="2"/>
  </si>
  <si>
    <t>-0.005</t>
  </si>
  <si>
    <t>-0.003</t>
    <phoneticPr fontId="2"/>
  </si>
  <si>
    <t>-0.005</t>
    <phoneticPr fontId="2"/>
  </si>
  <si>
    <t>-0.005</t>
    <phoneticPr fontId="2"/>
  </si>
  <si>
    <t>-0.01</t>
  </si>
  <si>
    <t>-0.01</t>
    <phoneticPr fontId="2"/>
  </si>
  <si>
    <t>NY休場</t>
    <rPh sb="2" eb="4">
      <t>キュウジョウ</t>
    </rPh>
    <phoneticPr fontId="2"/>
  </si>
  <si>
    <t>火・木は順張りにする</t>
    <rPh sb="0" eb="1">
      <t>カ</t>
    </rPh>
    <rPh sb="2" eb="3">
      <t>モク</t>
    </rPh>
    <rPh sb="4" eb="5">
      <t>ジュン</t>
    </rPh>
    <rPh sb="5" eb="6">
      <t>バ</t>
    </rPh>
    <phoneticPr fontId="2"/>
  </si>
  <si>
    <t>順張りも勝ち</t>
    <rPh sb="0" eb="1">
      <t>ジュン</t>
    </rPh>
    <rPh sb="1" eb="2">
      <t>バ</t>
    </rPh>
    <rPh sb="4" eb="5">
      <t>カ</t>
    </rPh>
    <phoneticPr fontId="2"/>
  </si>
  <si>
    <t>成り行き買い</t>
    <rPh sb="0" eb="1">
      <t>ナ</t>
    </rPh>
    <rPh sb="2" eb="3">
      <t>ユ</t>
    </rPh>
    <rPh sb="4" eb="5">
      <t>カ</t>
    </rPh>
    <phoneticPr fontId="2"/>
  </si>
  <si>
    <t>21時に安値更新で</t>
    <rPh sb="2" eb="3">
      <t>ジ</t>
    </rPh>
    <rPh sb="4" eb="6">
      <t>ヤスネ</t>
    </rPh>
    <rPh sb="6" eb="8">
      <t>コウシン</t>
    </rPh>
    <phoneticPr fontId="2"/>
  </si>
  <si>
    <t>-0.01</t>
    <phoneticPr fontId="2"/>
  </si>
  <si>
    <t>-20円</t>
    <rPh sb="3" eb="4">
      <t>エン</t>
    </rPh>
    <phoneticPr fontId="2"/>
  </si>
  <si>
    <t>スワップ</t>
    <phoneticPr fontId="2"/>
  </si>
  <si>
    <t>81.772円</t>
    <rPh sb="6" eb="7">
      <t>エン</t>
    </rPh>
    <phoneticPr fontId="2"/>
  </si>
  <si>
    <t>16210円</t>
    <rPh sb="5" eb="6">
      <t>エン</t>
    </rPh>
    <phoneticPr fontId="2"/>
  </si>
  <si>
    <t>1000通貨</t>
    <rPh sb="4" eb="6">
      <t>ツウカ</t>
    </rPh>
    <phoneticPr fontId="2"/>
  </si>
  <si>
    <t>4140円</t>
    <rPh sb="4" eb="5">
      <t>エン</t>
    </rPh>
    <phoneticPr fontId="2"/>
  </si>
  <si>
    <r>
      <t>エントリーは</t>
    </r>
    <r>
      <rPr>
        <b/>
        <sz val="11"/>
        <color indexed="40"/>
        <rFont val="ＭＳ Ｐゴシック"/>
        <family val="3"/>
        <charset val="128"/>
      </rPr>
      <t>（火・木）</t>
    </r>
    <r>
      <rPr>
        <sz val="11"/>
        <rFont val="ＭＳ Ｐゴシック"/>
        <family val="3"/>
        <charset val="128"/>
      </rPr>
      <t>のみ</t>
    </r>
    <rPh sb="7" eb="8">
      <t>カ</t>
    </rPh>
    <rPh sb="9" eb="10">
      <t>モク</t>
    </rPh>
    <phoneticPr fontId="2"/>
  </si>
  <si>
    <r>
      <rPr>
        <sz val="11"/>
        <color indexed="10"/>
        <rFont val="ＭＳ Ｐゴシック"/>
        <family val="3"/>
        <charset val="128"/>
      </rPr>
      <t>　</t>
    </r>
    <r>
      <rPr>
        <sz val="11"/>
        <color indexed="12"/>
        <rFont val="ＭＳ Ｐゴシック"/>
        <family val="3"/>
        <charset val="128"/>
      </rPr>
      <t>【指値＋8PIPS 損切り-10PIPS】</t>
    </r>
    <r>
      <rPr>
        <sz val="11"/>
        <rFont val="ＭＳ Ｐゴシック"/>
        <family val="3"/>
        <charset val="128"/>
      </rPr>
      <t>とする　</t>
    </r>
    <r>
      <rPr>
        <b/>
        <sz val="11"/>
        <color indexed="40"/>
        <rFont val="ＭＳ Ｐゴシック"/>
        <family val="3"/>
        <charset val="128"/>
      </rPr>
      <t>逆張り手法</t>
    </r>
    <rPh sb="2" eb="4">
      <t>サシネ</t>
    </rPh>
    <rPh sb="11" eb="12">
      <t>ソン</t>
    </rPh>
    <rPh sb="12" eb="13">
      <t>キ</t>
    </rPh>
    <rPh sb="26" eb="27">
      <t>ギャク</t>
    </rPh>
    <rPh sb="27" eb="28">
      <t>バ</t>
    </rPh>
    <rPh sb="29" eb="31">
      <t>シュホウ</t>
    </rPh>
    <phoneticPr fontId="2"/>
  </si>
  <si>
    <t>ショート＝ＡＳＫチャート</t>
    <phoneticPr fontId="2"/>
  </si>
  <si>
    <t>ロング＝ ＢＩＤチャート</t>
    <phoneticPr fontId="2"/>
  </si>
  <si>
    <t>15:09</t>
  </si>
  <si>
    <t>3月30日不成立</t>
    <rPh sb="1" eb="2">
      <t>ガツ</t>
    </rPh>
    <rPh sb="4" eb="5">
      <t>ニチ</t>
    </rPh>
    <rPh sb="5" eb="8">
      <t>フセイリツ</t>
    </rPh>
    <phoneticPr fontId="2"/>
  </si>
  <si>
    <t>3月7日（月）不成立</t>
    <rPh sb="1" eb="2">
      <t>ガツ</t>
    </rPh>
    <rPh sb="3" eb="4">
      <t>ニチ</t>
    </rPh>
    <rPh sb="5" eb="6">
      <t>ゲツ</t>
    </rPh>
    <rPh sb="7" eb="10">
      <t>フセイリツ</t>
    </rPh>
    <phoneticPr fontId="2"/>
  </si>
  <si>
    <t>2/8（月）不成立</t>
    <rPh sb="4" eb="5">
      <t>ゲツ</t>
    </rPh>
    <rPh sb="6" eb="9">
      <t>フセイリツ</t>
    </rPh>
    <phoneticPr fontId="2"/>
  </si>
  <si>
    <t>1/31（月）不成立</t>
    <rPh sb="5" eb="6">
      <t>ゲツ</t>
    </rPh>
    <rPh sb="7" eb="10">
      <t>フセイリツ</t>
    </rPh>
    <phoneticPr fontId="2"/>
  </si>
  <si>
    <t>11/8（月）不成立</t>
    <rPh sb="5" eb="6">
      <t>ゲツ</t>
    </rPh>
    <rPh sb="7" eb="10">
      <t>フセイリツ</t>
    </rPh>
    <phoneticPr fontId="2"/>
  </si>
  <si>
    <t>3月22日（火）不成立</t>
    <rPh sb="1" eb="2">
      <t>ガツ</t>
    </rPh>
    <rPh sb="4" eb="5">
      <t>ニチ</t>
    </rPh>
    <rPh sb="6" eb="7">
      <t>カ</t>
    </rPh>
    <rPh sb="8" eb="11">
      <t>フセイリツ</t>
    </rPh>
    <phoneticPr fontId="2"/>
  </si>
  <si>
    <t>1月27日（木）不成立</t>
    <rPh sb="1" eb="2">
      <t>ガツ</t>
    </rPh>
    <rPh sb="4" eb="5">
      <t>ニチ</t>
    </rPh>
    <rPh sb="6" eb="7">
      <t>モク</t>
    </rPh>
    <rPh sb="8" eb="11">
      <t>フセイリツ</t>
    </rPh>
    <phoneticPr fontId="2"/>
  </si>
  <si>
    <t>勝</t>
  </si>
  <si>
    <t>(火)</t>
  </si>
  <si>
    <t>曜日</t>
  </si>
  <si>
    <t>勝敗</t>
  </si>
  <si>
    <t>データの個数 / 勝敗</t>
  </si>
  <si>
    <t>敗</t>
  </si>
  <si>
    <t>総計</t>
  </si>
  <si>
    <t>(水)</t>
  </si>
  <si>
    <t>(木)</t>
  </si>
  <si>
    <t>(金)</t>
  </si>
  <si>
    <t>LDNC</t>
  </si>
  <si>
    <t>(月)</t>
  </si>
  <si>
    <t>月</t>
    <rPh sb="0" eb="1">
      <t>ツキ</t>
    </rPh>
    <phoneticPr fontId="2"/>
  </si>
  <si>
    <t>火</t>
    <rPh sb="0" eb="1">
      <t>ヒ</t>
    </rPh>
    <phoneticPr fontId="2"/>
  </si>
  <si>
    <t>水</t>
  </si>
  <si>
    <t>木</t>
  </si>
  <si>
    <t>金</t>
  </si>
  <si>
    <t>勝率</t>
    <rPh sb="0" eb="2">
      <t>ショウリツ</t>
    </rPh>
    <phoneticPr fontId="2"/>
  </si>
  <si>
    <t>12/22（水）不成立</t>
    <rPh sb="6" eb="7">
      <t>スイ</t>
    </rPh>
    <rPh sb="8" eb="11">
      <t>フセイリツ</t>
    </rPh>
    <phoneticPr fontId="2"/>
  </si>
  <si>
    <t>協調介入でトレード回避</t>
    <rPh sb="0" eb="2">
      <t>キョウチョウ</t>
    </rPh>
    <rPh sb="2" eb="4">
      <t>カイニュウ</t>
    </rPh>
    <rPh sb="9" eb="11">
      <t>カイヒ</t>
    </rPh>
    <phoneticPr fontId="2"/>
  </si>
  <si>
    <t>3月18日（金）</t>
    <rPh sb="1" eb="2">
      <t>ガツ</t>
    </rPh>
    <rPh sb="4" eb="5">
      <t>ニチ</t>
    </rPh>
    <rPh sb="6" eb="7">
      <t>キン</t>
    </rPh>
    <phoneticPr fontId="2"/>
  </si>
  <si>
    <t>12/14（火）FOMCでトレード回避</t>
    <rPh sb="6" eb="7">
      <t>カ</t>
    </rPh>
    <rPh sb="17" eb="19">
      <t>カイヒ</t>
    </rPh>
    <phoneticPr fontId="2"/>
  </si>
  <si>
    <t>レ</t>
  </si>
  <si>
    <t>No.</t>
  </si>
  <si>
    <t>Profit</t>
  </si>
  <si>
    <t>3月17日（木）不成立</t>
    <rPh sb="1" eb="2">
      <t>ガツ</t>
    </rPh>
    <rPh sb="4" eb="5">
      <t>ニチ</t>
    </rPh>
    <rPh sb="6" eb="7">
      <t>モク</t>
    </rPh>
    <rPh sb="8" eb="11">
      <t>フセイリツ</t>
    </rPh>
    <phoneticPr fontId="2"/>
  </si>
  <si>
    <t>4月11日（月）</t>
    <rPh sb="1" eb="2">
      <t>ガツ</t>
    </rPh>
    <rPh sb="4" eb="5">
      <t>ニチ</t>
    </rPh>
    <rPh sb="6" eb="7">
      <t>ゲツ</t>
    </rPh>
    <phoneticPr fontId="2"/>
  </si>
  <si>
    <t>2万通貨不成立</t>
    <rPh sb="1" eb="2">
      <t>マン</t>
    </rPh>
    <rPh sb="2" eb="4">
      <t>ツウカ</t>
    </rPh>
    <rPh sb="4" eb="7">
      <t>フセイリツ</t>
    </rPh>
    <phoneticPr fontId="2"/>
  </si>
  <si>
    <t>ロング：ASKチャート　ショート：BIDチャート</t>
    <phoneticPr fontId="2"/>
  </si>
  <si>
    <t>4月15日（金）</t>
    <rPh sb="1" eb="2">
      <t>ガツ</t>
    </rPh>
    <rPh sb="4" eb="5">
      <t>ニチ</t>
    </rPh>
    <rPh sb="6" eb="7">
      <t>キン</t>
    </rPh>
    <phoneticPr fontId="2"/>
  </si>
  <si>
    <t>不成立</t>
    <rPh sb="0" eb="3">
      <t>フセイリツ</t>
    </rPh>
    <phoneticPr fontId="2"/>
  </si>
  <si>
    <t>:</t>
    <phoneticPr fontId="2"/>
  </si>
  <si>
    <t>売り×　買い○</t>
    <rPh sb="0" eb="1">
      <t>ウ</t>
    </rPh>
    <rPh sb="4" eb="5">
      <t>カ</t>
    </rPh>
    <phoneticPr fontId="2"/>
  </si>
  <si>
    <r>
      <rPr>
        <b/>
        <sz val="11"/>
        <color indexed="36"/>
        <rFont val="HGP創英角ｺﾞｼｯｸUB"/>
        <family val="3"/>
        <charset val="128"/>
      </rPr>
      <t>ロング：ASKチャート</t>
    </r>
    <r>
      <rPr>
        <b/>
        <sz val="11"/>
        <color indexed="30"/>
        <rFont val="HGP創英角ｺﾞｼｯｸUB"/>
        <family val="3"/>
        <charset val="128"/>
      </rPr>
      <t>　ショート：BIDチャート</t>
    </r>
    <phoneticPr fontId="2"/>
  </si>
  <si>
    <t>4月22日（金）イースター</t>
    <rPh sb="1" eb="2">
      <t>ガツ</t>
    </rPh>
    <rPh sb="4" eb="5">
      <t>ニチ</t>
    </rPh>
    <rPh sb="6" eb="7">
      <t>キン</t>
    </rPh>
    <phoneticPr fontId="2"/>
  </si>
  <si>
    <t>4/27　FOMCでノートレード</t>
    <phoneticPr fontId="2"/>
  </si>
  <si>
    <t>5/6(金）米雇用統計でノートレード</t>
    <rPh sb="4" eb="5">
      <t>キン</t>
    </rPh>
    <rPh sb="6" eb="7">
      <t>ベイ</t>
    </rPh>
    <rPh sb="7" eb="9">
      <t>コヨウ</t>
    </rPh>
    <rPh sb="9" eb="11">
      <t>トウケイ</t>
    </rPh>
    <phoneticPr fontId="2"/>
  </si>
  <si>
    <t>5/16(月）不成立</t>
    <rPh sb="5" eb="6">
      <t>ゲツ</t>
    </rPh>
    <rPh sb="7" eb="10">
      <t>フセイリツ</t>
    </rPh>
    <phoneticPr fontId="2"/>
  </si>
  <si>
    <t>(木）</t>
    <rPh sb="1" eb="2">
      <t>モク</t>
    </rPh>
    <phoneticPr fontId="2"/>
  </si>
  <si>
    <t>(木）</t>
  </si>
  <si>
    <t>5/30(月）英米休場（休み）</t>
    <rPh sb="5" eb="6">
      <t>ゲツ</t>
    </rPh>
    <rPh sb="7" eb="8">
      <t>エイ</t>
    </rPh>
    <rPh sb="8" eb="9">
      <t>ベイ</t>
    </rPh>
    <rPh sb="9" eb="11">
      <t>キュウジョウ</t>
    </rPh>
    <rPh sb="12" eb="13">
      <t>ヤス</t>
    </rPh>
    <phoneticPr fontId="2"/>
  </si>
  <si>
    <t>6/6(月）不成立　ドル円80円割れ</t>
    <rPh sb="4" eb="5">
      <t>ゲツ</t>
    </rPh>
    <rPh sb="6" eb="9">
      <t>フセイリツ</t>
    </rPh>
    <rPh sb="12" eb="13">
      <t>エン</t>
    </rPh>
    <rPh sb="15" eb="16">
      <t>エン</t>
    </rPh>
    <rPh sb="16" eb="17">
      <t>ワ</t>
    </rPh>
    <phoneticPr fontId="2"/>
  </si>
  <si>
    <t>taka</t>
    <phoneticPr fontId="2"/>
  </si>
  <si>
    <t>6/8(水）不成立</t>
    <rPh sb="4" eb="5">
      <t>スイ</t>
    </rPh>
    <rPh sb="6" eb="9">
      <t>フセイリツ</t>
    </rPh>
    <phoneticPr fontId="2"/>
  </si>
  <si>
    <t>(月)</t>
    <phoneticPr fontId="2"/>
  </si>
  <si>
    <t>6/20(月）不成立</t>
    <rPh sb="5" eb="6">
      <t>ゲツ</t>
    </rPh>
    <rPh sb="7" eb="10">
      <t>フセイリツ</t>
    </rPh>
    <phoneticPr fontId="2"/>
  </si>
  <si>
    <t>94ドル</t>
    <phoneticPr fontId="2"/>
  </si>
  <si>
    <t>99.08ドル</t>
    <phoneticPr fontId="2"/>
  </si>
  <si>
    <t>7/4(月）NY休場　取引休み</t>
    <rPh sb="4" eb="5">
      <t>ゲツ</t>
    </rPh>
    <rPh sb="8" eb="10">
      <t>キュウジョウ</t>
    </rPh>
    <rPh sb="11" eb="13">
      <t>トリヒキ</t>
    </rPh>
    <rPh sb="13" eb="14">
      <t>ヤス</t>
    </rPh>
    <phoneticPr fontId="2"/>
  </si>
  <si>
    <t>7/12(火）不成立</t>
    <rPh sb="5" eb="6">
      <t>カ</t>
    </rPh>
    <rPh sb="7" eb="10">
      <t>フセイリツ</t>
    </rPh>
    <phoneticPr fontId="2"/>
  </si>
  <si>
    <t>成り行き</t>
    <rPh sb="0" eb="1">
      <t>ナ</t>
    </rPh>
    <rPh sb="2" eb="3">
      <t>ユ</t>
    </rPh>
    <phoneticPr fontId="2"/>
  </si>
  <si>
    <t>8/9(火）FOMCお休み</t>
    <rPh sb="4" eb="5">
      <t>カ</t>
    </rPh>
    <rPh sb="11" eb="12">
      <t>ヤス</t>
    </rPh>
    <phoneticPr fontId="2"/>
  </si>
  <si>
    <t>8/23休</t>
    <rPh sb="4" eb="5">
      <t>キュウ</t>
    </rPh>
    <phoneticPr fontId="2"/>
  </si>
  <si>
    <t>77.69円で決済（時間切れ5：59）</t>
    <rPh sb="5" eb="6">
      <t>エン</t>
    </rPh>
    <rPh sb="7" eb="9">
      <t>ケッサイ</t>
    </rPh>
    <rPh sb="10" eb="12">
      <t>ジカン</t>
    </rPh>
    <rPh sb="12" eb="13">
      <t>ギ</t>
    </rPh>
    <phoneticPr fontId="2"/>
  </si>
  <si>
    <t>9/26不成立</t>
    <rPh sb="4" eb="7">
      <t>フセイリツ</t>
    </rPh>
    <phoneticPr fontId="2"/>
  </si>
  <si>
    <t>10/10不成立</t>
    <rPh sb="5" eb="8">
      <t>フセイリツ</t>
    </rPh>
    <phoneticPr fontId="2"/>
  </si>
  <si>
    <t>10/11両建て○</t>
    <rPh sb="5" eb="7">
      <t>リョウダ</t>
    </rPh>
    <phoneticPr fontId="2"/>
  </si>
  <si>
    <t>入力ミスで翌日成行で利確</t>
    <rPh sb="0" eb="2">
      <t>ニュウリョク</t>
    </rPh>
    <rPh sb="5" eb="7">
      <t>ヨクジツ</t>
    </rPh>
    <rPh sb="7" eb="8">
      <t>ナ</t>
    </rPh>
    <rPh sb="8" eb="9">
      <t>イ</t>
    </rPh>
    <rPh sb="10" eb="11">
      <t>リ</t>
    </rPh>
    <rPh sb="11" eb="12">
      <t>アキラ</t>
    </rPh>
    <phoneticPr fontId="2"/>
  </si>
  <si>
    <t>j時間切れ＋３００円</t>
    <rPh sb="1" eb="3">
      <t>ジカン</t>
    </rPh>
    <rPh sb="3" eb="4">
      <t>ギ</t>
    </rPh>
    <rPh sb="9" eb="10">
      <t>エン</t>
    </rPh>
    <phoneticPr fontId="2"/>
  </si>
  <si>
    <t>11/14（月）不成立</t>
    <rPh sb="6" eb="7">
      <t>ゲツ</t>
    </rPh>
    <rPh sb="8" eb="11">
      <t>フセイリツ</t>
    </rPh>
    <phoneticPr fontId="2"/>
  </si>
  <si>
    <t>11/15（火）カスバ不成立</t>
    <rPh sb="6" eb="7">
      <t>カ</t>
    </rPh>
    <rPh sb="11" eb="14">
      <t>フセイリツ</t>
    </rPh>
    <phoneticPr fontId="2"/>
  </si>
  <si>
    <t>76.84</t>
    <phoneticPr fontId="2"/>
  </si>
  <si>
    <t>12/26(月）クリスマス明け休場</t>
    <rPh sb="6" eb="7">
      <t>ゲツ</t>
    </rPh>
    <rPh sb="13" eb="14">
      <t>ア</t>
    </rPh>
    <rPh sb="15" eb="17">
      <t>キュウジョウ</t>
    </rPh>
    <phoneticPr fontId="2"/>
  </si>
  <si>
    <t>○</t>
    <phoneticPr fontId="2"/>
  </si>
  <si>
    <t>トレードは火曜日のみ（2011）</t>
    <rPh sb="5" eb="8">
      <t>カヨウビ</t>
    </rPh>
    <phoneticPr fontId="2"/>
  </si>
  <si>
    <t>トレードは月曜日のみ（時々火曜日）2011</t>
    <rPh sb="5" eb="8">
      <t>ゲツヨウビ</t>
    </rPh>
    <rPh sb="11" eb="13">
      <t>トキドキ</t>
    </rPh>
    <rPh sb="13" eb="16">
      <t>カヨウビ</t>
    </rPh>
    <phoneticPr fontId="2"/>
  </si>
</sst>
</file>

<file path=xl/styles.xml><?xml version="1.0" encoding="utf-8"?>
<styleSheet xmlns="http://schemas.openxmlformats.org/spreadsheetml/2006/main">
  <numFmts count="3">
    <numFmt numFmtId="176" formatCode="#,##0.0;[Red]\-#,##0.0"/>
    <numFmt numFmtId="177" formatCode="0.0_ "/>
    <numFmt numFmtId="178" formatCode="0.0%"/>
  </numFmts>
  <fonts count="4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12"/>
      <name val="ＭＳ Ｐゴシック"/>
      <family val="3"/>
      <charset val="128"/>
    </font>
    <font>
      <b/>
      <sz val="11"/>
      <color indexed="12"/>
      <name val="ＭＳ Ｐゴシック"/>
      <family val="3"/>
      <charset val="128"/>
    </font>
    <font>
      <b/>
      <sz val="10"/>
      <color indexed="12"/>
      <name val="HGPｺﾞｼｯｸE"/>
      <family val="3"/>
      <charset val="128"/>
    </font>
    <font>
      <sz val="9"/>
      <name val="ＭＳ Ｐゴシック"/>
      <family val="3"/>
      <charset val="128"/>
    </font>
    <font>
      <b/>
      <sz val="10"/>
      <name val="ＭＳ Ｐゴシック"/>
      <family val="3"/>
      <charset val="128"/>
    </font>
    <font>
      <sz val="11"/>
      <name val="ＭＳ Ｐゴシック"/>
      <family val="3"/>
      <charset val="128"/>
    </font>
    <font>
      <b/>
      <sz val="11"/>
      <color indexed="12"/>
      <name val="HG創英角ﾎﾟｯﾌﾟ体"/>
      <family val="3"/>
      <charset val="128"/>
    </font>
    <font>
      <sz val="11"/>
      <color indexed="10"/>
      <name val="ＭＳ Ｐゴシック"/>
      <family val="3"/>
      <charset val="128"/>
    </font>
    <font>
      <b/>
      <sz val="10"/>
      <color indexed="12"/>
      <name val="ＭＳ Ｐゴシック"/>
      <family val="3"/>
      <charset val="128"/>
    </font>
    <font>
      <sz val="8"/>
      <name val="ＭＳ Ｐゴシック"/>
      <family val="3"/>
      <charset val="128"/>
    </font>
    <font>
      <b/>
      <sz val="10"/>
      <color indexed="8"/>
      <name val="ＭＳ Ｐゴシック"/>
      <family val="3"/>
      <charset val="128"/>
    </font>
    <font>
      <b/>
      <sz val="11"/>
      <name val="ＭＳ Ｐゴシック"/>
      <family val="3"/>
      <charset val="128"/>
    </font>
    <font>
      <b/>
      <sz val="11"/>
      <color indexed="48"/>
      <name val="ＭＳ Ｐゴシック"/>
      <family val="3"/>
      <charset val="128"/>
    </font>
    <font>
      <b/>
      <sz val="14"/>
      <color indexed="12"/>
      <name val="HG創英角ﾎﾟｯﾌﾟ体"/>
      <family val="3"/>
      <charset val="128"/>
    </font>
    <font>
      <b/>
      <sz val="16"/>
      <color indexed="12"/>
      <name val="HG創英角ﾎﾟｯﾌﾟ体"/>
      <family val="3"/>
      <charset val="128"/>
    </font>
    <font>
      <b/>
      <sz val="11"/>
      <color indexed="30"/>
      <name val="ＭＳ Ｐゴシック"/>
      <family val="3"/>
      <charset val="128"/>
    </font>
    <font>
      <sz val="11"/>
      <color indexed="12"/>
      <name val="ＭＳ Ｐゴシック"/>
      <family val="3"/>
      <charset val="128"/>
    </font>
    <font>
      <b/>
      <sz val="24"/>
      <name val="ＭＳ Ｐゴシック"/>
      <family val="3"/>
      <charset val="128"/>
    </font>
    <font>
      <b/>
      <sz val="11"/>
      <color indexed="40"/>
      <name val="ＭＳ Ｐゴシック"/>
      <family val="3"/>
      <charset val="128"/>
    </font>
    <font>
      <b/>
      <sz val="20"/>
      <name val="ＭＳ Ｐゴシック"/>
      <family val="3"/>
      <charset val="128"/>
    </font>
    <font>
      <sz val="20"/>
      <name val="ＭＳ Ｐゴシック"/>
      <family val="3"/>
      <charset val="128"/>
    </font>
    <font>
      <sz val="11"/>
      <color indexed="18"/>
      <name val="ＭＳ Ｐゴシック"/>
      <family val="3"/>
      <charset val="128"/>
    </font>
    <font>
      <b/>
      <sz val="11"/>
      <color indexed="40"/>
      <name val="ＭＳ Ｐゴシック"/>
      <family val="3"/>
      <charset val="128"/>
    </font>
    <font>
      <b/>
      <sz val="11"/>
      <color indexed="36"/>
      <name val="ＭＳ Ｐゴシック"/>
      <family val="3"/>
      <charset val="128"/>
    </font>
    <font>
      <sz val="18"/>
      <color indexed="30"/>
      <name val="ＭＳ Ｐゴシック"/>
      <family val="3"/>
      <charset val="128"/>
    </font>
    <font>
      <b/>
      <sz val="11"/>
      <color indexed="40"/>
      <name val="ＭＳ Ｐゴシック"/>
      <family val="3"/>
      <charset val="128"/>
    </font>
    <font>
      <b/>
      <sz val="11"/>
      <color indexed="30"/>
      <name val="ＭＳ Ｐゴシック"/>
      <family val="3"/>
      <charset val="128"/>
    </font>
    <font>
      <b/>
      <sz val="10"/>
      <color indexed="40"/>
      <name val="ＭＳ Ｐゴシック"/>
      <family val="3"/>
      <charset val="128"/>
    </font>
    <font>
      <b/>
      <sz val="11"/>
      <color indexed="10"/>
      <name val="ＭＳ Ｐゴシック"/>
      <family val="3"/>
      <charset val="128"/>
    </font>
    <font>
      <b/>
      <sz val="11"/>
      <color indexed="18"/>
      <name val="ＭＳ Ｐゴシック"/>
      <family val="3"/>
      <charset val="128"/>
    </font>
    <font>
      <b/>
      <sz val="10"/>
      <color indexed="36"/>
      <name val="ＭＳ Ｐゴシック"/>
      <family val="3"/>
      <charset val="128"/>
    </font>
    <font>
      <b/>
      <sz val="11"/>
      <color indexed="30"/>
      <name val="HGP創英角ｺﾞｼｯｸUB"/>
      <family val="3"/>
      <charset val="128"/>
    </font>
    <font>
      <b/>
      <sz val="11"/>
      <color indexed="36"/>
      <name val="HGP創英角ｺﾞｼｯｸUB"/>
      <family val="3"/>
      <charset val="128"/>
    </font>
    <font>
      <sz val="11"/>
      <color rgb="FF00B0F0"/>
      <name val="ＭＳ Ｐゴシック"/>
      <family val="3"/>
      <charset val="128"/>
    </font>
    <font>
      <b/>
      <sz val="11"/>
      <color rgb="FF7030A0"/>
      <name val="ＭＳ Ｐゴシック"/>
      <family val="3"/>
      <charset val="128"/>
    </font>
    <font>
      <sz val="12"/>
      <color indexed="30"/>
      <name val="ＭＳ Ｐゴシック"/>
      <family val="3"/>
      <charset val="128"/>
    </font>
    <font>
      <b/>
      <sz val="10"/>
      <color theme="1"/>
      <name val="ＭＳ Ｐゴシック"/>
      <family val="3"/>
      <charset val="128"/>
    </font>
  </fonts>
  <fills count="12">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51"/>
        <bgColor indexed="64"/>
      </patternFill>
    </fill>
    <fill>
      <patternFill patternType="solid">
        <fgColor rgb="FFFF99FF"/>
        <bgColor indexed="64"/>
      </patternFill>
    </fill>
    <fill>
      <patternFill patternType="solid">
        <fgColor rgb="FFFFFF00"/>
        <bgColor indexed="64"/>
      </patternFill>
    </fill>
  </fills>
  <borders count="5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5"/>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8"/>
      </top>
      <bottom style="thin">
        <color indexed="64"/>
      </bottom>
      <diagonal/>
    </border>
    <border>
      <left/>
      <right/>
      <top style="thin">
        <color indexed="23"/>
      </top>
      <bottom/>
      <diagonal/>
    </border>
    <border>
      <left/>
      <right/>
      <top style="thin">
        <color indexed="23"/>
      </top>
      <bottom style="medium">
        <color indexed="23"/>
      </bottom>
      <diagonal/>
    </border>
    <border>
      <left/>
      <right/>
      <top style="medium">
        <color indexed="23"/>
      </top>
      <bottom style="medium">
        <color indexed="23"/>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227">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3" fillId="2" borderId="9" xfId="0" applyFont="1" applyFill="1" applyBorder="1" applyAlignment="1">
      <alignment horizontal="center"/>
    </xf>
    <xf numFmtId="0" fontId="4" fillId="0" borderId="0" xfId="0" applyFont="1"/>
    <xf numFmtId="0" fontId="6" fillId="3" borderId="10" xfId="0" applyFont="1" applyFill="1" applyBorder="1" applyAlignment="1">
      <alignment horizontal="center"/>
    </xf>
    <xf numFmtId="0" fontId="0" fillId="0" borderId="0" xfId="0" applyBorder="1" applyAlignment="1">
      <alignment horizontal="left"/>
    </xf>
    <xf numFmtId="0" fontId="5" fillId="0" borderId="0" xfId="0" applyFont="1" applyAlignment="1"/>
    <xf numFmtId="0" fontId="7" fillId="0" borderId="0" xfId="0" applyFont="1" applyAlignment="1">
      <alignment horizontal="center"/>
    </xf>
    <xf numFmtId="0" fontId="6" fillId="4" borderId="11" xfId="0" applyFont="1" applyFill="1" applyBorder="1" applyAlignment="1">
      <alignment horizontal="center"/>
    </xf>
    <xf numFmtId="0" fontId="4" fillId="0" borderId="3" xfId="0" applyFont="1" applyFill="1" applyBorder="1"/>
    <xf numFmtId="0" fontId="4" fillId="0" borderId="7" xfId="0" applyFont="1" applyFill="1" applyBorder="1"/>
    <xf numFmtId="0" fontId="8" fillId="5" borderId="12" xfId="0" applyFont="1" applyFill="1" applyBorder="1" applyAlignment="1">
      <alignment horizontal="center"/>
    </xf>
    <xf numFmtId="0" fontId="9" fillId="0" borderId="13" xfId="0" applyFont="1" applyBorder="1"/>
    <xf numFmtId="0" fontId="8" fillId="3" borderId="14" xfId="0" applyFont="1" applyFill="1" applyBorder="1" applyAlignment="1">
      <alignment horizontal="center"/>
    </xf>
    <xf numFmtId="0" fontId="8" fillId="4" borderId="12" xfId="0" applyFont="1" applyFill="1" applyBorder="1" applyAlignment="1">
      <alignment horizontal="center"/>
    </xf>
    <xf numFmtId="0" fontId="9" fillId="0" borderId="6" xfId="0" applyFont="1" applyBorder="1"/>
    <xf numFmtId="0" fontId="10" fillId="0" borderId="0" xfId="0" applyFont="1" applyAlignment="1"/>
    <xf numFmtId="0" fontId="1" fillId="0" borderId="13" xfId="0" applyFont="1" applyBorder="1"/>
    <xf numFmtId="0" fontId="6" fillId="2" borderId="11" xfId="0" applyFont="1" applyFill="1" applyBorder="1" applyAlignment="1">
      <alignment horizontal="center"/>
    </xf>
    <xf numFmtId="0" fontId="3" fillId="6" borderId="9" xfId="0" applyFont="1" applyFill="1" applyBorder="1" applyAlignment="1">
      <alignment horizontal="center"/>
    </xf>
    <xf numFmtId="0" fontId="6" fillId="6" borderId="10" xfId="0" applyFont="1" applyFill="1" applyBorder="1" applyAlignment="1">
      <alignment horizontal="center"/>
    </xf>
    <xf numFmtId="0" fontId="13" fillId="2" borderId="11" xfId="0" applyFont="1" applyFill="1" applyBorder="1" applyAlignment="1">
      <alignment horizontal="center"/>
    </xf>
    <xf numFmtId="0" fontId="7" fillId="0" borderId="15" xfId="0" applyFont="1" applyBorder="1" applyAlignment="1"/>
    <xf numFmtId="0" fontId="9" fillId="0" borderId="13" xfId="0" applyFont="1" applyBorder="1" applyAlignment="1">
      <alignment horizontal="center"/>
    </xf>
    <xf numFmtId="0" fontId="14" fillId="4" borderId="16" xfId="0" applyFont="1" applyFill="1" applyBorder="1" applyAlignment="1">
      <alignment horizontal="center"/>
    </xf>
    <xf numFmtId="0" fontId="8" fillId="6" borderId="17" xfId="0" applyFont="1" applyFill="1" applyBorder="1" applyAlignment="1">
      <alignment horizontal="center"/>
    </xf>
    <xf numFmtId="0" fontId="8" fillId="6" borderId="16" xfId="0" applyFont="1" applyFill="1" applyBorder="1" applyAlignment="1">
      <alignment horizontal="center"/>
    </xf>
    <xf numFmtId="0" fontId="8" fillId="6" borderId="18" xfId="0" applyFont="1" applyFill="1" applyBorder="1" applyAlignment="1">
      <alignment horizontal="center"/>
    </xf>
    <xf numFmtId="0" fontId="15" fillId="6" borderId="19" xfId="0" applyFont="1" applyFill="1" applyBorder="1" applyAlignment="1">
      <alignment horizontal="center"/>
    </xf>
    <xf numFmtId="0" fontId="8" fillId="7" borderId="16" xfId="0" applyFont="1" applyFill="1" applyBorder="1" applyAlignment="1">
      <alignment horizontal="center"/>
    </xf>
    <xf numFmtId="0" fontId="8" fillId="5" borderId="14" xfId="0" applyFont="1" applyFill="1" applyBorder="1" applyAlignment="1">
      <alignment horizontal="center"/>
    </xf>
    <xf numFmtId="0" fontId="13" fillId="6" borderId="11" xfId="0" applyFont="1" applyFill="1" applyBorder="1" applyAlignment="1">
      <alignment horizontal="center"/>
    </xf>
    <xf numFmtId="0" fontId="9" fillId="0" borderId="13" xfId="0" quotePrefix="1" applyFont="1" applyBorder="1" applyAlignment="1">
      <alignment horizontal="center"/>
    </xf>
    <xf numFmtId="0" fontId="14" fillId="2" borderId="16" xfId="0" applyFont="1" applyFill="1" applyBorder="1" applyAlignment="1">
      <alignment horizontal="center"/>
    </xf>
    <xf numFmtId="0" fontId="12" fillId="2" borderId="12" xfId="0" applyFont="1" applyFill="1" applyBorder="1" applyAlignment="1">
      <alignment horizontal="center"/>
    </xf>
    <xf numFmtId="0" fontId="4" fillId="0" borderId="20" xfId="0" applyFont="1" applyFill="1" applyBorder="1"/>
    <xf numFmtId="0" fontId="4" fillId="0" borderId="0" xfId="0" applyFont="1" applyFill="1" applyBorder="1"/>
    <xf numFmtId="0" fontId="0" fillId="0" borderId="0" xfId="0" applyBorder="1" applyAlignment="1">
      <alignment horizontal="center"/>
    </xf>
    <xf numFmtId="0" fontId="0" fillId="0" borderId="2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horizontal="center"/>
    </xf>
    <xf numFmtId="38" fontId="5" fillId="0" borderId="0" xfId="2" applyFont="1" applyAlignment="1"/>
    <xf numFmtId="38" fontId="7" fillId="0" borderId="0" xfId="2" applyFont="1" applyBorder="1" applyAlignment="1"/>
    <xf numFmtId="38" fontId="12" fillId="8" borderId="18" xfId="2" applyFont="1" applyFill="1" applyBorder="1" applyAlignment="1">
      <alignment horizontal="center"/>
    </xf>
    <xf numFmtId="38" fontId="0" fillId="0" borderId="0" xfId="2" applyFont="1"/>
    <xf numFmtId="0" fontId="0" fillId="0" borderId="8" xfId="0" applyBorder="1" applyAlignment="1">
      <alignment horizontal="center"/>
    </xf>
    <xf numFmtId="0" fontId="0" fillId="0" borderId="22" xfId="0" applyBorder="1" applyAlignment="1">
      <alignment horizontal="center"/>
    </xf>
    <xf numFmtId="0" fontId="7" fillId="0" borderId="0" xfId="0" applyFont="1" applyBorder="1" applyAlignment="1">
      <alignment horizontal="right"/>
    </xf>
    <xf numFmtId="0" fontId="1" fillId="0" borderId="23" xfId="0" applyFont="1" applyBorder="1"/>
    <xf numFmtId="0" fontId="0" fillId="0" borderId="24" xfId="0" applyBorder="1"/>
    <xf numFmtId="56" fontId="0" fillId="0" borderId="3" xfId="0" applyNumberFormat="1" applyBorder="1"/>
    <xf numFmtId="14" fontId="0" fillId="0" borderId="25" xfId="0" applyNumberFormat="1" applyBorder="1"/>
    <xf numFmtId="0" fontId="0" fillId="0" borderId="25" xfId="0" applyBorder="1" applyAlignment="1">
      <alignment horizontal="center"/>
    </xf>
    <xf numFmtId="0" fontId="6" fillId="4" borderId="16" xfId="0" applyFont="1" applyFill="1" applyBorder="1" applyAlignment="1">
      <alignment horizontal="center"/>
    </xf>
    <xf numFmtId="38" fontId="6" fillId="3" borderId="26" xfId="2" applyFont="1" applyFill="1" applyBorder="1" applyAlignment="1">
      <alignment horizontal="center"/>
    </xf>
    <xf numFmtId="38" fontId="12" fillId="8" borderId="27" xfId="2" applyFont="1" applyFill="1" applyBorder="1" applyAlignment="1">
      <alignment horizontal="center"/>
    </xf>
    <xf numFmtId="0" fontId="8" fillId="2" borderId="28" xfId="0" applyFont="1" applyFill="1" applyBorder="1" applyAlignment="1">
      <alignment horizontal="center"/>
    </xf>
    <xf numFmtId="0" fontId="9" fillId="0" borderId="29" xfId="0" applyFont="1" applyBorder="1" applyAlignment="1">
      <alignment horizontal="center"/>
    </xf>
    <xf numFmtId="0" fontId="8" fillId="2" borderId="30" xfId="0" applyFont="1" applyFill="1" applyBorder="1" applyAlignment="1">
      <alignment horizontal="center"/>
    </xf>
    <xf numFmtId="0" fontId="9" fillId="0" borderId="31" xfId="0" applyFont="1" applyBorder="1" applyAlignment="1">
      <alignment horizontal="center"/>
    </xf>
    <xf numFmtId="38" fontId="4" fillId="0" borderId="32" xfId="2" applyFont="1" applyFill="1" applyBorder="1"/>
    <xf numFmtId="38" fontId="4" fillId="0" borderId="21" xfId="2" applyFont="1" applyFill="1" applyBorder="1"/>
    <xf numFmtId="0" fontId="6" fillId="3" borderId="26" xfId="0" applyFont="1" applyFill="1" applyBorder="1" applyAlignment="1">
      <alignment horizontal="center"/>
    </xf>
    <xf numFmtId="0" fontId="4" fillId="0" borderId="1" xfId="0" applyFont="1" applyFill="1" applyBorder="1"/>
    <xf numFmtId="0" fontId="17" fillId="0" borderId="0" xfId="0" applyFont="1" applyAlignment="1"/>
    <xf numFmtId="0" fontId="5" fillId="0" borderId="0" xfId="0" applyFont="1"/>
    <xf numFmtId="20" fontId="0" fillId="0" borderId="3" xfId="0" applyNumberFormat="1" applyBorder="1"/>
    <xf numFmtId="20" fontId="0" fillId="0" borderId="7" xfId="0" applyNumberFormat="1" applyBorder="1"/>
    <xf numFmtId="0" fontId="14" fillId="3" borderId="26" xfId="0" applyFont="1" applyFill="1" applyBorder="1" applyAlignment="1">
      <alignment horizontal="center"/>
    </xf>
    <xf numFmtId="0" fontId="5" fillId="0" borderId="0" xfId="0" applyFont="1" applyAlignment="1">
      <alignment horizontal="center"/>
    </xf>
    <xf numFmtId="0" fontId="7" fillId="0" borderId="0" xfId="0" applyFont="1" applyBorder="1" applyAlignment="1">
      <alignment horizontal="center"/>
    </xf>
    <xf numFmtId="0" fontId="4" fillId="0" borderId="2" xfId="0" quotePrefix="1" applyFont="1" applyFill="1" applyBorder="1" applyAlignment="1">
      <alignment horizontal="center"/>
    </xf>
    <xf numFmtId="0" fontId="4" fillId="0" borderId="24" xfId="0" quotePrefix="1" applyFont="1" applyFill="1" applyBorder="1" applyAlignment="1">
      <alignment horizontal="center"/>
    </xf>
    <xf numFmtId="0" fontId="18" fillId="0" borderId="0" xfId="0" applyFont="1" applyAlignment="1"/>
    <xf numFmtId="0" fontId="15" fillId="2" borderId="16" xfId="0" applyFont="1" applyFill="1" applyBorder="1" applyAlignment="1">
      <alignment horizontal="center"/>
    </xf>
    <xf numFmtId="0" fontId="12" fillId="6" borderId="14" xfId="0" applyFont="1" applyFill="1" applyBorder="1" applyAlignment="1">
      <alignment horizontal="center"/>
    </xf>
    <xf numFmtId="0" fontId="14" fillId="6" borderId="26" xfId="0" applyFont="1" applyFill="1" applyBorder="1" applyAlignment="1">
      <alignment horizontal="center"/>
    </xf>
    <xf numFmtId="0" fontId="8" fillId="6" borderId="19" xfId="0" applyFont="1" applyFill="1" applyBorder="1" applyAlignment="1">
      <alignment horizontal="center"/>
    </xf>
    <xf numFmtId="38" fontId="6" fillId="8" borderId="33" xfId="2" applyFont="1" applyFill="1" applyBorder="1" applyAlignment="1">
      <alignment horizontal="center"/>
    </xf>
    <xf numFmtId="38" fontId="6" fillId="8" borderId="34" xfId="2" applyFont="1" applyFill="1" applyBorder="1" applyAlignment="1">
      <alignment horizontal="center"/>
    </xf>
    <xf numFmtId="0" fontId="6" fillId="2" borderId="16" xfId="0" applyFont="1" applyFill="1" applyBorder="1" applyAlignment="1">
      <alignment horizontal="center"/>
    </xf>
    <xf numFmtId="0" fontId="6" fillId="6" borderId="26" xfId="0" applyFont="1" applyFill="1" applyBorder="1" applyAlignment="1">
      <alignment horizontal="center"/>
    </xf>
    <xf numFmtId="0" fontId="4" fillId="0" borderId="2" xfId="0" quotePrefix="1" applyFont="1" applyFill="1" applyBorder="1" applyAlignment="1">
      <alignment horizontal="right"/>
    </xf>
    <xf numFmtId="0" fontId="4" fillId="0" borderId="8" xfId="0" quotePrefix="1" applyFont="1" applyFill="1" applyBorder="1" applyAlignment="1">
      <alignment horizontal="right"/>
    </xf>
    <xf numFmtId="0" fontId="0" fillId="0" borderId="23" xfId="0" quotePrefix="1" applyBorder="1" applyAlignment="1">
      <alignment horizontal="center"/>
    </xf>
    <xf numFmtId="0" fontId="20" fillId="0" borderId="0" xfId="0" applyFont="1"/>
    <xf numFmtId="177" fontId="0" fillId="0" borderId="1" xfId="0" applyNumberFormat="1" applyFill="1" applyBorder="1"/>
    <xf numFmtId="0" fontId="0" fillId="6" borderId="26" xfId="0" applyFill="1" applyBorder="1"/>
    <xf numFmtId="0" fontId="0" fillId="0" borderId="0" xfId="0" applyFill="1"/>
    <xf numFmtId="38" fontId="0" fillId="0" borderId="0" xfId="2" applyFont="1" applyFill="1"/>
    <xf numFmtId="176" fontId="0" fillId="0" borderId="0" xfId="2" applyNumberFormat="1" applyFont="1" applyBorder="1" applyAlignment="1"/>
    <xf numFmtId="176" fontId="0" fillId="0" borderId="0" xfId="2" applyNumberFormat="1" applyFont="1" applyAlignment="1"/>
    <xf numFmtId="176" fontId="8" fillId="6" borderId="16" xfId="2" applyNumberFormat="1" applyFont="1" applyFill="1" applyBorder="1" applyAlignment="1">
      <alignment horizontal="center"/>
    </xf>
    <xf numFmtId="176" fontId="0" fillId="0" borderId="1" xfId="2" applyNumberFormat="1" applyFont="1" applyFill="1" applyBorder="1" applyAlignment="1"/>
    <xf numFmtId="0" fontId="0" fillId="0" borderId="21" xfId="0" applyFill="1" applyBorder="1" applyAlignment="1">
      <alignment horizontal="center"/>
    </xf>
    <xf numFmtId="176" fontId="0" fillId="0" borderId="8" xfId="2" applyNumberFormat="1" applyFont="1" applyFill="1" applyBorder="1" applyAlignment="1"/>
    <xf numFmtId="0" fontId="7" fillId="0" borderId="0" xfId="0" applyFont="1"/>
    <xf numFmtId="38" fontId="4" fillId="0" borderId="22" xfId="2" applyFont="1" applyFill="1" applyBorder="1"/>
    <xf numFmtId="0" fontId="0" fillId="0" borderId="0" xfId="0" quotePrefix="1"/>
    <xf numFmtId="0" fontId="0" fillId="0" borderId="35" xfId="0" applyBorder="1"/>
    <xf numFmtId="0" fontId="4" fillId="0" borderId="36" xfId="0" applyFont="1" applyFill="1" applyBorder="1"/>
    <xf numFmtId="0" fontId="0" fillId="0" borderId="21" xfId="0" applyFont="1" applyBorder="1" applyAlignment="1">
      <alignment horizontal="center"/>
    </xf>
    <xf numFmtId="0" fontId="0" fillId="0" borderId="25" xfId="0" applyFont="1" applyBorder="1" applyAlignment="1">
      <alignment horizontal="center"/>
    </xf>
    <xf numFmtId="0" fontId="4" fillId="0" borderId="0" xfId="0" applyFont="1" applyAlignment="1">
      <alignment horizontal="left"/>
    </xf>
    <xf numFmtId="0" fontId="0" fillId="0" borderId="23" xfId="0" applyBorder="1"/>
    <xf numFmtId="0" fontId="8" fillId="9" borderId="25" xfId="0" applyFont="1" applyFill="1" applyBorder="1" applyAlignment="1">
      <alignment horizontal="center"/>
    </xf>
    <xf numFmtId="0" fontId="0" fillId="9" borderId="0" xfId="0" applyFill="1"/>
    <xf numFmtId="0" fontId="0" fillId="0" borderId="4" xfId="0" applyFill="1" applyBorder="1"/>
    <xf numFmtId="0" fontId="0" fillId="0" borderId="5" xfId="0" applyFill="1" applyBorder="1"/>
    <xf numFmtId="0" fontId="0" fillId="0" borderId="6" xfId="0" applyFill="1" applyBorder="1"/>
    <xf numFmtId="0" fontId="25" fillId="0" borderId="35" xfId="0" applyFont="1" applyBorder="1" applyAlignment="1"/>
    <xf numFmtId="0" fontId="25" fillId="0" borderId="0" xfId="0" applyFont="1" applyAlignment="1"/>
    <xf numFmtId="0" fontId="26" fillId="0" borderId="0" xfId="0" applyFont="1" applyFill="1"/>
    <xf numFmtId="0" fontId="26" fillId="0" borderId="0" xfId="0" applyFont="1" applyAlignment="1">
      <alignment horizontal="center"/>
    </xf>
    <xf numFmtId="0" fontId="0" fillId="0" borderId="1" xfId="0" applyFill="1" applyBorder="1"/>
    <xf numFmtId="0" fontId="0" fillId="0" borderId="8" xfId="0" applyFill="1" applyBorder="1"/>
    <xf numFmtId="0" fontId="0" fillId="0" borderId="22" xfId="0" applyFill="1" applyBorder="1" applyAlignment="1">
      <alignment horizontal="center"/>
    </xf>
    <xf numFmtId="176" fontId="9" fillId="0" borderId="1" xfId="2" applyNumberFormat="1" applyFont="1" applyFill="1" applyBorder="1" applyAlignment="1"/>
    <xf numFmtId="176" fontId="9" fillId="0" borderId="8" xfId="2" applyNumberFormat="1" applyFont="1" applyFill="1" applyBorder="1" applyAlignment="1"/>
    <xf numFmtId="0" fontId="1" fillId="0" borderId="13" xfId="0" applyFont="1" applyFill="1" applyBorder="1"/>
    <xf numFmtId="0" fontId="0" fillId="0" borderId="2" xfId="0" applyFill="1" applyBorder="1"/>
    <xf numFmtId="0" fontId="1" fillId="0" borderId="23" xfId="0" applyFont="1" applyFill="1" applyBorder="1"/>
    <xf numFmtId="0" fontId="0" fillId="0" borderId="24" xfId="0" applyFill="1" applyBorder="1"/>
    <xf numFmtId="0" fontId="23" fillId="9" borderId="35" xfId="0" applyFont="1" applyFill="1" applyBorder="1" applyAlignment="1"/>
    <xf numFmtId="0" fontId="23" fillId="9" borderId="0" xfId="0" applyFont="1" applyFill="1" applyBorder="1" applyAlignment="1"/>
    <xf numFmtId="0" fontId="24" fillId="9" borderId="0" xfId="0" applyFont="1" applyFill="1"/>
    <xf numFmtId="0" fontId="24" fillId="9" borderId="0" xfId="0" applyFont="1" applyFill="1" applyAlignment="1"/>
    <xf numFmtId="20" fontId="0" fillId="0" borderId="3" xfId="0" applyNumberFormat="1" applyBorder="1" applyAlignment="1">
      <alignment horizontal="right"/>
    </xf>
    <xf numFmtId="0" fontId="15" fillId="0" borderId="0" xfId="0" applyFont="1"/>
    <xf numFmtId="0" fontId="23" fillId="0" borderId="35" xfId="0" applyFont="1" applyFill="1" applyBorder="1" applyAlignment="1"/>
    <xf numFmtId="0" fontId="24" fillId="0" borderId="0" xfId="0" applyFont="1" applyFill="1" applyAlignment="1"/>
    <xf numFmtId="0" fontId="24" fillId="0" borderId="0" xfId="0" applyFont="1" applyFill="1"/>
    <xf numFmtId="14" fontId="0" fillId="0" borderId="25" xfId="0" applyNumberFormat="1" applyFill="1" applyBorder="1"/>
    <xf numFmtId="0" fontId="0" fillId="0" borderId="25" xfId="0" applyFill="1" applyBorder="1" applyAlignment="1">
      <alignment horizontal="center"/>
    </xf>
    <xf numFmtId="0" fontId="23" fillId="0" borderId="0" xfId="0" applyFont="1" applyFill="1" applyBorder="1" applyAlignment="1"/>
    <xf numFmtId="0" fontId="27" fillId="0" borderId="0" xfId="0" applyFont="1"/>
    <xf numFmtId="0" fontId="0" fillId="0" borderId="37" xfId="0" pivotButton="1" applyBorder="1"/>
    <xf numFmtId="0" fontId="0" fillId="0" borderId="38" xfId="0" applyBorder="1"/>
    <xf numFmtId="0" fontId="0" fillId="0" borderId="39" xfId="0" applyBorder="1"/>
    <xf numFmtId="0" fontId="0" fillId="0" borderId="37" xfId="0" applyBorder="1"/>
    <xf numFmtId="0" fontId="0" fillId="0" borderId="40" xfId="0" applyBorder="1"/>
    <xf numFmtId="0" fontId="0" fillId="0" borderId="41" xfId="0" applyBorder="1"/>
    <xf numFmtId="0" fontId="0" fillId="0" borderId="41" xfId="0" applyNumberFormat="1" applyBorder="1"/>
    <xf numFmtId="0" fontId="0" fillId="0" borderId="42" xfId="0" applyBorder="1"/>
    <xf numFmtId="0" fontId="0" fillId="0" borderId="43" xfId="0" applyNumberFormat="1" applyBorder="1"/>
    <xf numFmtId="0" fontId="0" fillId="0" borderId="44" xfId="0" applyBorder="1"/>
    <xf numFmtId="0" fontId="0" fillId="0" borderId="45" xfId="0" applyNumberFormat="1" applyBorder="1"/>
    <xf numFmtId="0" fontId="0" fillId="0" borderId="26" xfId="0" pivotButton="1" applyBorder="1"/>
    <xf numFmtId="0" fontId="0" fillId="0" borderId="26" xfId="0" applyBorder="1"/>
    <xf numFmtId="0" fontId="0" fillId="0" borderId="10" xfId="0" applyBorder="1"/>
    <xf numFmtId="0" fontId="0" fillId="0" borderId="46" xfId="0" applyBorder="1"/>
    <xf numFmtId="0" fontId="0" fillId="0" borderId="47" xfId="0" applyBorder="1"/>
    <xf numFmtId="0" fontId="0" fillId="0" borderId="19" xfId="0" applyBorder="1" applyAlignment="1">
      <alignment horizontal="center"/>
    </xf>
    <xf numFmtId="0" fontId="0" fillId="0" borderId="10" xfId="0" applyBorder="1" applyAlignment="1">
      <alignment horizontal="center"/>
    </xf>
    <xf numFmtId="178" fontId="0" fillId="0" borderId="26" xfId="1" applyNumberFormat="1" applyFont="1" applyBorder="1"/>
    <xf numFmtId="0" fontId="0" fillId="0" borderId="26" xfId="0" applyBorder="1" applyAlignment="1">
      <alignment horizontal="center"/>
    </xf>
    <xf numFmtId="0" fontId="29" fillId="0" borderId="0" xfId="0" applyFont="1"/>
    <xf numFmtId="0" fontId="30" fillId="0" borderId="0" xfId="0" applyFont="1"/>
    <xf numFmtId="0" fontId="31" fillId="0" borderId="0" xfId="0" applyFont="1"/>
    <xf numFmtId="0" fontId="32" fillId="0" borderId="40" xfId="0" applyNumberFormat="1" applyFont="1" applyBorder="1"/>
    <xf numFmtId="0" fontId="32" fillId="0" borderId="0" xfId="0" applyNumberFormat="1" applyFont="1"/>
    <xf numFmtId="0" fontId="32" fillId="0" borderId="48" xfId="0" applyNumberFormat="1" applyFont="1" applyBorder="1"/>
    <xf numFmtId="0" fontId="19" fillId="0" borderId="3" xfId="0" applyNumberFormat="1" applyFont="1" applyBorder="1"/>
    <xf numFmtId="0" fontId="19" fillId="0" borderId="25" xfId="0" applyNumberFormat="1" applyFont="1" applyBorder="1"/>
    <xf numFmtId="0" fontId="19" fillId="0" borderId="49" xfId="0" applyNumberFormat="1" applyFont="1" applyBorder="1"/>
    <xf numFmtId="0" fontId="32" fillId="0" borderId="50" xfId="0" applyNumberFormat="1" applyFont="1" applyBorder="1"/>
    <xf numFmtId="0" fontId="32" fillId="0" borderId="51" xfId="0" applyNumberFormat="1" applyFont="1" applyBorder="1"/>
    <xf numFmtId="0" fontId="32" fillId="0" borderId="52" xfId="0" applyNumberFormat="1" applyFont="1" applyBorder="1"/>
    <xf numFmtId="0" fontId="34" fillId="0" borderId="35" xfId="0" applyFont="1" applyFill="1" applyBorder="1" applyAlignment="1"/>
    <xf numFmtId="0" fontId="19" fillId="0" borderId="37" xfId="0" applyNumberFormat="1" applyFont="1" applyBorder="1"/>
    <xf numFmtId="0" fontId="19" fillId="0" borderId="42" xfId="0" applyNumberFormat="1" applyFont="1" applyBorder="1"/>
    <xf numFmtId="0" fontId="19" fillId="0" borderId="44" xfId="0" applyNumberFormat="1" applyFont="1" applyBorder="1"/>
    <xf numFmtId="0" fontId="0" fillId="9" borderId="0" xfId="0" applyFill="1" applyAlignment="1">
      <alignment horizontal="center"/>
    </xf>
    <xf numFmtId="0" fontId="5" fillId="9" borderId="0" xfId="0" applyFont="1" applyFill="1" applyAlignment="1">
      <alignment horizontal="left"/>
    </xf>
    <xf numFmtId="0" fontId="0" fillId="0" borderId="53" xfId="0" applyFill="1" applyBorder="1" applyAlignment="1"/>
    <xf numFmtId="0" fontId="0" fillId="0" borderId="54" xfId="0" applyFill="1" applyBorder="1" applyAlignment="1"/>
    <xf numFmtId="0" fontId="33" fillId="0" borderId="55" xfId="0" applyFont="1" applyFill="1" applyBorder="1" applyAlignment="1">
      <alignment horizontal="center"/>
    </xf>
    <xf numFmtId="0" fontId="28" fillId="0" borderId="35" xfId="0" applyFont="1" applyBorder="1" applyAlignment="1"/>
    <xf numFmtId="0" fontId="28" fillId="0" borderId="0" xfId="0" applyFont="1" applyAlignment="1"/>
    <xf numFmtId="0" fontId="28" fillId="0" borderId="51" xfId="0" applyFont="1" applyBorder="1" applyAlignment="1"/>
    <xf numFmtId="0" fontId="0" fillId="9" borderId="26" xfId="0" applyFill="1" applyBorder="1" applyAlignment="1">
      <alignment horizontal="center"/>
    </xf>
    <xf numFmtId="0" fontId="37" fillId="0" borderId="29" xfId="0" applyFont="1" applyBorder="1" applyAlignment="1">
      <alignment horizontal="center"/>
    </xf>
    <xf numFmtId="56" fontId="0" fillId="0" borderId="0" xfId="0" applyNumberFormat="1"/>
    <xf numFmtId="0" fontId="35" fillId="0" borderId="35" xfId="0" applyFont="1" applyBorder="1" applyAlignment="1"/>
    <xf numFmtId="0" fontId="35" fillId="0" borderId="0" xfId="0" applyFont="1" applyAlignment="1"/>
    <xf numFmtId="0" fontId="35" fillId="0" borderId="51" xfId="0" applyFont="1" applyBorder="1" applyAlignment="1"/>
    <xf numFmtId="0" fontId="0" fillId="10" borderId="26" xfId="0" applyFill="1" applyBorder="1" applyAlignment="1">
      <alignment horizontal="center"/>
    </xf>
    <xf numFmtId="0" fontId="38" fillId="0" borderId="35" xfId="0" applyFont="1" applyFill="1" applyBorder="1" applyAlignment="1"/>
    <xf numFmtId="0" fontId="0" fillId="0" borderId="8" xfId="0" applyBorder="1" applyAlignment="1">
      <alignment horizontal="right"/>
    </xf>
    <xf numFmtId="0" fontId="0" fillId="0" borderId="1" xfId="0" applyBorder="1" applyAlignment="1">
      <alignment horizontal="right"/>
    </xf>
    <xf numFmtId="0" fontId="39" fillId="0" borderId="35" xfId="0" applyFont="1" applyBorder="1" applyAlignment="1"/>
    <xf numFmtId="0" fontId="8" fillId="0" borderId="35" xfId="0" applyFont="1" applyFill="1" applyBorder="1" applyAlignment="1"/>
    <xf numFmtId="0" fontId="8" fillId="0" borderId="0" xfId="0" applyFont="1" applyFill="1" applyBorder="1" applyAlignment="1"/>
    <xf numFmtId="0" fontId="3" fillId="0" borderId="25" xfId="0" applyFont="1" applyFill="1" applyBorder="1" applyAlignment="1">
      <alignment horizontal="center"/>
    </xf>
    <xf numFmtId="14" fontId="0" fillId="11" borderId="25" xfId="0" applyNumberFormat="1" applyFill="1" applyBorder="1"/>
    <xf numFmtId="0" fontId="3" fillId="0" borderId="0" xfId="0" applyFont="1"/>
    <xf numFmtId="17" fontId="4" fillId="0" borderId="7" xfId="0" quotePrefix="1" applyNumberFormat="1" applyFont="1" applyFill="1" applyBorder="1" applyAlignment="1">
      <alignment horizontal="right"/>
    </xf>
    <xf numFmtId="0" fontId="40" fillId="0" borderId="35" xfId="0" applyFont="1" applyFill="1" applyBorder="1" applyAlignment="1"/>
    <xf numFmtId="0" fontId="0" fillId="0" borderId="0" xfId="0" applyAlignment="1">
      <alignment horizontal="right"/>
    </xf>
    <xf numFmtId="0" fontId="0" fillId="0" borderId="26" xfId="0" applyFill="1" applyBorder="1" applyAlignment="1">
      <alignment horizontal="center"/>
    </xf>
    <xf numFmtId="0" fontId="0" fillId="0" borderId="56" xfId="0" applyBorder="1" applyAlignment="1">
      <alignment horizontal="left"/>
    </xf>
    <xf numFmtId="0" fontId="19" fillId="0" borderId="15" xfId="0" applyFont="1" applyBorder="1" applyAlignment="1">
      <alignment horizontal="center"/>
    </xf>
    <xf numFmtId="0" fontId="4" fillId="0" borderId="0" xfId="0" applyFont="1" applyAlignment="1">
      <alignment horizontal="left"/>
    </xf>
    <xf numFmtId="0" fontId="28" fillId="0" borderId="35" xfId="0" applyFont="1" applyBorder="1" applyAlignment="1">
      <alignment horizontal="center"/>
    </xf>
    <xf numFmtId="0" fontId="28" fillId="0" borderId="0" xfId="0" applyFont="1" applyAlignment="1">
      <alignment horizontal="center"/>
    </xf>
    <xf numFmtId="0" fontId="28" fillId="0" borderId="51" xfId="0" applyFont="1" applyBorder="1" applyAlignment="1">
      <alignment horizontal="center"/>
    </xf>
    <xf numFmtId="0" fontId="21" fillId="6" borderId="0" xfId="0" applyFont="1" applyFill="1" applyAlignment="1">
      <alignment horizontal="center" wrapText="1"/>
    </xf>
    <xf numFmtId="0" fontId="21" fillId="6" borderId="0" xfId="0" applyFont="1" applyFill="1" applyAlignment="1">
      <alignment horizontal="center"/>
    </xf>
    <xf numFmtId="0" fontId="0" fillId="6" borderId="0" xfId="0" applyFill="1" applyAlignment="1">
      <alignment horizontal="center" wrapText="1"/>
    </xf>
    <xf numFmtId="0" fontId="0" fillId="6" borderId="56" xfId="0" applyFill="1" applyBorder="1" applyAlignment="1">
      <alignment horizontal="center"/>
    </xf>
    <xf numFmtId="0" fontId="19" fillId="0" borderId="35" xfId="0" applyFont="1" applyBorder="1" applyAlignment="1">
      <alignment horizontal="left"/>
    </xf>
    <xf numFmtId="0" fontId="19" fillId="0" borderId="0" xfId="0" applyFont="1" applyAlignment="1">
      <alignment horizontal="left"/>
    </xf>
    <xf numFmtId="0" fontId="19" fillId="0" borderId="51" xfId="0" applyFont="1" applyBorder="1" applyAlignment="1">
      <alignment horizontal="left"/>
    </xf>
    <xf numFmtId="0" fontId="0" fillId="6" borderId="56" xfId="0" applyFill="1" applyBorder="1" applyAlignment="1">
      <alignment horizontal="center" wrapText="1"/>
    </xf>
    <xf numFmtId="0" fontId="7" fillId="0" borderId="15" xfId="0" applyFont="1" applyBorder="1" applyAlignment="1">
      <alignment horizontal="right"/>
    </xf>
    <xf numFmtId="0" fontId="4" fillId="0" borderId="0" xfId="0" applyFont="1" applyAlignment="1">
      <alignment horizontal="right"/>
    </xf>
    <xf numFmtId="0" fontId="16" fillId="0" borderId="0" xfId="0" applyFont="1" applyBorder="1" applyAlignment="1">
      <alignment horizontal="center"/>
    </xf>
    <xf numFmtId="0" fontId="0" fillId="0" borderId="25" xfId="0" applyBorder="1" applyAlignment="1">
      <alignment horizontal="left"/>
    </xf>
    <xf numFmtId="0" fontId="0" fillId="0" borderId="0" xfId="0" applyAlignment="1">
      <alignment horizontal="left"/>
    </xf>
  </cellXfs>
  <cellStyles count="3">
    <cellStyle name="パーセント" xfId="1" builtinId="5"/>
    <cellStyle name="桁区切り" xfId="2" builtinId="6"/>
    <cellStyle name="標準" xfId="0" builtinId="0"/>
  </cellStyles>
  <dxfs count="22">
    <dxf>
      <font>
        <b/>
      </font>
    </dxf>
    <dxf>
      <font>
        <color indexed="10"/>
      </font>
    </dxf>
    <dxf>
      <font>
        <b/>
      </font>
    </dxf>
    <dxf>
      <font>
        <color indexed="30"/>
      </font>
    </dxf>
    <dxf>
      <font>
        <b/>
      </font>
    </dxf>
    <dxf>
      <font>
        <color indexed="10"/>
      </font>
    </dxf>
    <dxf>
      <font>
        <b/>
      </font>
    </dxf>
    <dxf>
      <font>
        <color indexed="30"/>
      </font>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alignment horizont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曜日別　勝率</a:t>
            </a:r>
          </a:p>
        </c:rich>
      </c:tx>
      <c:layout>
        <c:manualLayout>
          <c:xMode val="edge"/>
          <c:yMode val="edge"/>
          <c:x val="0.42833876221499945"/>
          <c:y val="3.2828282828282832E-2"/>
        </c:manualLayout>
      </c:layout>
      <c:spPr>
        <a:noFill/>
        <a:ln w="25400">
          <a:noFill/>
        </a:ln>
      </c:spPr>
    </c:title>
    <c:view3D>
      <c:hPercent val="56"/>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1346362649294246"/>
          <c:y val="0.13215514727325739"/>
          <c:w val="0.86807817589576552"/>
          <c:h val="0.72727452078036359"/>
        </c:manualLayout>
      </c:layout>
      <c:bar3DChart>
        <c:barDir val="col"/>
        <c:grouping val="clustered"/>
        <c:ser>
          <c:idx val="0"/>
          <c:order val="0"/>
          <c:tx>
            <c:strRef>
              <c:f>LDNC曜日集計!$J$4</c:f>
              <c:strCache>
                <c:ptCount val="1"/>
                <c:pt idx="0">
                  <c:v>勝率</c:v>
                </c:pt>
              </c:strCache>
            </c:strRef>
          </c:tx>
          <c:spPr>
            <a:solidFill>
              <a:srgbClr val="FF0000"/>
            </a:solidFill>
            <a:ln w="12700">
              <a:solidFill>
                <a:srgbClr val="000000"/>
              </a:solidFill>
              <a:prstDash val="solid"/>
            </a:ln>
          </c:spPr>
          <c:cat>
            <c:strRef>
              <c:f>LDNC曜日集計!$I$5:$I$10</c:f>
              <c:strCache>
                <c:ptCount val="6"/>
                <c:pt idx="0">
                  <c:v>月</c:v>
                </c:pt>
                <c:pt idx="1">
                  <c:v>火</c:v>
                </c:pt>
                <c:pt idx="2">
                  <c:v>水</c:v>
                </c:pt>
                <c:pt idx="3">
                  <c:v>木</c:v>
                </c:pt>
                <c:pt idx="4">
                  <c:v>金</c:v>
                </c:pt>
                <c:pt idx="5">
                  <c:v>総計</c:v>
                </c:pt>
              </c:strCache>
            </c:strRef>
          </c:cat>
          <c:val>
            <c:numRef>
              <c:f>LDNC曜日集計!$J$5:$J$10</c:f>
              <c:numCache>
                <c:formatCode>0.0%</c:formatCode>
                <c:ptCount val="6"/>
                <c:pt idx="0">
                  <c:v>0</c:v>
                </c:pt>
                <c:pt idx="1">
                  <c:v>0.70454545454545459</c:v>
                </c:pt>
                <c:pt idx="2">
                  <c:v>1</c:v>
                </c:pt>
                <c:pt idx="3">
                  <c:v>0.4642857142857143</c:v>
                </c:pt>
                <c:pt idx="4">
                  <c:v>0</c:v>
                </c:pt>
                <c:pt idx="5">
                  <c:v>0.63157894736842102</c:v>
                </c:pt>
              </c:numCache>
            </c:numRef>
          </c:val>
        </c:ser>
        <c:shape val="cylinder"/>
        <c:axId val="60543744"/>
        <c:axId val="60545280"/>
        <c:axId val="0"/>
      </c:bar3DChart>
      <c:catAx>
        <c:axId val="60543744"/>
        <c:scaling>
          <c:orientation val="minMax"/>
        </c:scaling>
        <c:axPos val="b"/>
        <c:numFmt formatCode="General" sourceLinked="1"/>
        <c:majorTickMark val="in"/>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60545280"/>
        <c:crosses val="autoZero"/>
        <c:auto val="1"/>
        <c:lblAlgn val="ctr"/>
        <c:lblOffset val="100"/>
        <c:tickLblSkip val="1"/>
        <c:tickMarkSkip val="1"/>
      </c:catAx>
      <c:valAx>
        <c:axId val="60545280"/>
        <c:scaling>
          <c:orientation val="minMax"/>
        </c:scaling>
        <c:axPos val="l"/>
        <c:majorGridlines>
          <c:spPr>
            <a:ln w="3175">
              <a:solidFill>
                <a:srgbClr val="000000"/>
              </a:solidFill>
              <a:prstDash val="solid"/>
            </a:ln>
          </c:spPr>
        </c:majorGridlines>
        <c:numFmt formatCode="0.0%"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60543744"/>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曜日別　勝率</a:t>
            </a:r>
          </a:p>
        </c:rich>
      </c:tx>
      <c:layout>
        <c:manualLayout>
          <c:xMode val="edge"/>
          <c:yMode val="edge"/>
          <c:x val="0.42833876221499945"/>
          <c:y val="3.2828282828282832E-2"/>
        </c:manualLayout>
      </c:layout>
      <c:spPr>
        <a:noFill/>
        <a:ln w="25400">
          <a:noFill/>
        </a:ln>
      </c:spPr>
    </c:title>
    <c:view3D>
      <c:hPercent val="63"/>
      <c:depthPercent val="100"/>
      <c:rAngAx val="1"/>
    </c:view3D>
    <c:floor>
      <c:spPr>
        <a:solidFill>
          <a:srgbClr val="C0C0C0"/>
        </a:solidFill>
        <a:ln w="3175">
          <a:solidFill>
            <a:srgbClr val="000000"/>
          </a:solidFill>
          <a:prstDash val="solid"/>
        </a:ln>
      </c:spPr>
    </c:floor>
    <c:sideWall>
      <c:spPr>
        <a:solidFill>
          <a:srgbClr val="C0C0C0"/>
        </a:solidFill>
        <a:ln w="12700">
          <a:solidFill>
            <a:srgbClr val="808080"/>
          </a:solidFill>
          <a:prstDash val="solid"/>
        </a:ln>
      </c:spPr>
    </c:sideWall>
    <c:backWall>
      <c:spPr>
        <a:solidFill>
          <a:srgbClr val="C0C0C0"/>
        </a:solidFill>
        <a:ln w="12700">
          <a:solidFill>
            <a:srgbClr val="808080"/>
          </a:solidFill>
          <a:prstDash val="solid"/>
        </a:ln>
      </c:spPr>
    </c:backWall>
    <c:plotArea>
      <c:layout>
        <c:manualLayout>
          <c:layoutTarget val="inner"/>
          <c:xMode val="edge"/>
          <c:yMode val="edge"/>
          <c:x val="0.10912052117264186"/>
          <c:y val="0.12878819638818947"/>
          <c:w val="0.77361563517918486"/>
          <c:h val="0.72727452078036359"/>
        </c:manualLayout>
      </c:layout>
      <c:bar3DChart>
        <c:barDir val="col"/>
        <c:grouping val="clustered"/>
        <c:ser>
          <c:idx val="0"/>
          <c:order val="0"/>
          <c:tx>
            <c:strRef>
              <c:f>CASBAH曜日集計!$J$4</c:f>
              <c:strCache>
                <c:ptCount val="1"/>
                <c:pt idx="0">
                  <c:v>勝率</c:v>
                </c:pt>
              </c:strCache>
            </c:strRef>
          </c:tx>
          <c:spPr>
            <a:solidFill>
              <a:srgbClr val="9999FF"/>
            </a:solidFill>
            <a:ln w="12700">
              <a:solidFill>
                <a:srgbClr val="000000"/>
              </a:solidFill>
              <a:prstDash val="solid"/>
            </a:ln>
          </c:spPr>
          <c:cat>
            <c:strRef>
              <c:f>CASBAH曜日集計!$I$5:$I$10</c:f>
              <c:strCache>
                <c:ptCount val="6"/>
                <c:pt idx="0">
                  <c:v>月</c:v>
                </c:pt>
                <c:pt idx="1">
                  <c:v>火</c:v>
                </c:pt>
                <c:pt idx="2">
                  <c:v>水</c:v>
                </c:pt>
                <c:pt idx="3">
                  <c:v>木</c:v>
                </c:pt>
                <c:pt idx="4">
                  <c:v>金</c:v>
                </c:pt>
                <c:pt idx="5">
                  <c:v>総計</c:v>
                </c:pt>
              </c:strCache>
            </c:strRef>
          </c:cat>
          <c:val>
            <c:numRef>
              <c:f>CASBAH曜日集計!$J$5:$J$10</c:f>
              <c:numCache>
                <c:formatCode>0.0%</c:formatCode>
                <c:ptCount val="6"/>
                <c:pt idx="0">
                  <c:v>0.68888888888888888</c:v>
                </c:pt>
                <c:pt idx="1">
                  <c:v>0.83333333333333337</c:v>
                </c:pt>
                <c:pt idx="2">
                  <c:v>0.48148148148148145</c:v>
                </c:pt>
                <c:pt idx="3">
                  <c:v>0.42857142857142855</c:v>
                </c:pt>
                <c:pt idx="4">
                  <c:v>0.4</c:v>
                </c:pt>
                <c:pt idx="5">
                  <c:v>0.5855855855855856</c:v>
                </c:pt>
              </c:numCache>
            </c:numRef>
          </c:val>
        </c:ser>
        <c:shape val="cylinder"/>
        <c:axId val="61233024"/>
        <c:axId val="61234560"/>
        <c:axId val="0"/>
      </c:bar3DChart>
      <c:catAx>
        <c:axId val="61233024"/>
        <c:scaling>
          <c:orientation val="minMax"/>
        </c:scaling>
        <c:axPos val="b"/>
        <c:numFmt formatCode="General" sourceLinked="1"/>
        <c:majorTickMark val="in"/>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61234560"/>
        <c:crosses val="autoZero"/>
        <c:auto val="1"/>
        <c:lblAlgn val="ctr"/>
        <c:lblOffset val="100"/>
        <c:tickLblSkip val="1"/>
        <c:tickMarkSkip val="1"/>
      </c:catAx>
      <c:valAx>
        <c:axId val="61234560"/>
        <c:scaling>
          <c:orientation val="minMax"/>
          <c:max val="1"/>
          <c:min val="0"/>
        </c:scaling>
        <c:axPos val="l"/>
        <c:majorGridlines>
          <c:spPr>
            <a:ln w="3175">
              <a:solidFill>
                <a:srgbClr val="000000"/>
              </a:solidFill>
              <a:prstDash val="solid"/>
            </a:ln>
          </c:spPr>
        </c:majorGridlines>
        <c:numFmt formatCode="0.0%" sourceLinked="1"/>
        <c:majorTickMark val="in"/>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61233024"/>
        <c:crosses val="autoZero"/>
        <c:crossBetween val="between"/>
        <c:majorUnit val="0.1"/>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14</xdr:col>
      <xdr:colOff>171450</xdr:colOff>
      <xdr:row>2</xdr:row>
      <xdr:rowOff>28575</xdr:rowOff>
    </xdr:from>
    <xdr:to>
      <xdr:col>17</xdr:col>
      <xdr:colOff>0</xdr:colOff>
      <xdr:row>3</xdr:row>
      <xdr:rowOff>142875</xdr:rowOff>
    </xdr:to>
    <xdr:sp macro="" textlink="">
      <xdr:nvSpPr>
        <xdr:cNvPr id="3" name="Text Box 2"/>
        <xdr:cNvSpPr txBox="1">
          <a:spLocks noChangeArrowheads="1"/>
        </xdr:cNvSpPr>
      </xdr:nvSpPr>
      <xdr:spPr bwMode="auto">
        <a:xfrm>
          <a:off x="9791700" y="466725"/>
          <a:ext cx="2286000" cy="28575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100" b="1" i="0" u="none" strike="noStrike" baseline="0">
              <a:solidFill>
                <a:srgbClr val="800080"/>
              </a:solidFill>
              <a:latin typeface="ＭＳ Ｐゴシック"/>
              <a:ea typeface="ＭＳ Ｐゴシック"/>
            </a:rPr>
            <a:t>3</a:t>
          </a:r>
          <a:r>
            <a:rPr lang="ja-JP" altLang="en-US" sz="1100" b="1" i="0" u="none" strike="noStrike" baseline="0">
              <a:solidFill>
                <a:srgbClr val="800080"/>
              </a:solidFill>
              <a:latin typeface="ＭＳ Ｐゴシック"/>
              <a:ea typeface="ＭＳ Ｐゴシック"/>
            </a:rPr>
            <a:t>万円からの</a:t>
          </a:r>
          <a:r>
            <a:rPr lang="en-US" altLang="ja-JP" sz="1100" b="1" i="0" u="none" strike="noStrike" baseline="0">
              <a:solidFill>
                <a:srgbClr val="800080"/>
              </a:solidFill>
              <a:latin typeface="ＭＳ Ｐゴシック"/>
              <a:ea typeface="ＭＳ Ｐゴシック"/>
            </a:rPr>
            <a:t>FX</a:t>
          </a:r>
          <a:r>
            <a:rPr lang="ja-JP" altLang="en-US" sz="1100" b="1" i="0" u="none" strike="noStrike" baseline="0">
              <a:solidFill>
                <a:srgbClr val="800080"/>
              </a:solidFill>
              <a:latin typeface="ＭＳ Ｐゴシック"/>
              <a:ea typeface="ＭＳ Ｐゴシック"/>
            </a:rPr>
            <a:t>投資生活</a:t>
          </a:r>
        </a:p>
      </xdr:txBody>
    </xdr:sp>
    <xdr:clientData/>
  </xdr:twoCellAnchor>
  <xdr:oneCellAnchor>
    <xdr:from>
      <xdr:col>7</xdr:col>
      <xdr:colOff>800108</xdr:colOff>
      <xdr:row>2</xdr:row>
      <xdr:rowOff>142875</xdr:rowOff>
    </xdr:from>
    <xdr:ext cx="3507582" cy="397742"/>
    <xdr:sp macro="" textlink="">
      <xdr:nvSpPr>
        <xdr:cNvPr id="4" name="正方形/長方形 3"/>
        <xdr:cNvSpPr/>
      </xdr:nvSpPr>
      <xdr:spPr>
        <a:xfrm>
          <a:off x="5734058" y="1009650"/>
          <a:ext cx="3488519" cy="492443"/>
        </a:xfrm>
        <a:prstGeom prst="rect">
          <a:avLst/>
        </a:prstGeom>
        <a:blipFill>
          <a:blip xmlns:r="http://schemas.openxmlformats.org/officeDocument/2006/relationships" r:embed="rId1" cstate="print">
            <a:duotone>
              <a:schemeClr val="accent5">
                <a:shade val="45000"/>
                <a:satMod val="135000"/>
              </a:schemeClr>
              <a:prstClr val="white"/>
            </a:duotone>
          </a:blip>
          <a:tile tx="0" ty="0" sx="100000" sy="100000" flip="none" algn="tl"/>
        </a:blipFill>
        <a:ln w="19050">
          <a:noFill/>
        </a:ln>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rtl="0">
            <a:defRPr sz="1000"/>
          </a:pPr>
          <a:r>
            <a:rPr lang="ja-JP" altLang="en-US" sz="2400" b="1" i="0" u="none" strike="noStrike" baseline="0">
              <a:solidFill>
                <a:srgbClr val="0066CC"/>
              </a:solidFill>
              <a:latin typeface="ＭＳ Ｐゴシック"/>
              <a:ea typeface="ＭＳ Ｐゴシック"/>
            </a:rPr>
            <a:t>高値：</a:t>
          </a:r>
          <a:r>
            <a:rPr lang="ja-JP" altLang="en-US" sz="2400" b="1" i="0" u="none" strike="noStrike" baseline="0">
              <a:solidFill>
                <a:srgbClr val="800080"/>
              </a:solidFill>
              <a:latin typeface="ＭＳ Ｐゴシック"/>
              <a:ea typeface="ＭＳ Ｐゴシック"/>
            </a:rPr>
            <a:t>買い　</a:t>
          </a:r>
          <a:r>
            <a:rPr lang="ja-JP" altLang="en-US" sz="2400" b="1" i="0" u="none" strike="noStrike" baseline="0">
              <a:solidFill>
                <a:srgbClr val="00CCFF"/>
              </a:solidFill>
              <a:latin typeface="ＭＳ Ｐゴシック"/>
              <a:ea typeface="ＭＳ Ｐゴシック"/>
            </a:rPr>
            <a:t>　　</a:t>
          </a:r>
          <a:r>
            <a:rPr lang="ja-JP" altLang="en-US" sz="2400" b="1" i="0" u="none" strike="noStrike" baseline="0">
              <a:solidFill>
                <a:srgbClr val="0066CC"/>
              </a:solidFill>
              <a:latin typeface="ＭＳ Ｐゴシック"/>
              <a:ea typeface="ＭＳ Ｐゴシック"/>
            </a:rPr>
            <a:t>安値：</a:t>
          </a:r>
          <a:r>
            <a:rPr lang="ja-JP" altLang="en-US" sz="2400" b="1" i="0" u="none" strike="noStrike" baseline="0">
              <a:solidFill>
                <a:srgbClr val="FF0000"/>
              </a:solidFill>
              <a:latin typeface="ＭＳ Ｐゴシック"/>
              <a:ea typeface="ＭＳ Ｐゴシック"/>
            </a:rPr>
            <a:t>売り</a:t>
          </a:r>
        </a:p>
      </xdr:txBody>
    </xdr:sp>
    <xdr:clientData/>
  </xdr:oneCellAnchor>
  <xdr:oneCellAnchor>
    <xdr:from>
      <xdr:col>0</xdr:col>
      <xdr:colOff>189617</xdr:colOff>
      <xdr:row>0</xdr:row>
      <xdr:rowOff>35242</xdr:rowOff>
    </xdr:from>
    <xdr:ext cx="4648616" cy="577135"/>
    <xdr:sp macro="" textlink="">
      <xdr:nvSpPr>
        <xdr:cNvPr id="5" name="正方形/長方形 4"/>
        <xdr:cNvSpPr/>
      </xdr:nvSpPr>
      <xdr:spPr>
        <a:xfrm>
          <a:off x="189617" y="35242"/>
          <a:ext cx="4639090" cy="692562"/>
        </a:xfrm>
        <a:prstGeom prst="rect">
          <a:avLst/>
        </a:prstGeom>
        <a:noFill/>
      </xdr:spPr>
      <xdr:txBody>
        <a:bodyPr wrap="none" lIns="91440" tIns="45720" rIns="91440" bIns="45720">
          <a:spAutoFit/>
        </a:bodyPr>
        <a:lstStyle/>
        <a:p>
          <a:pPr algn="ctr"/>
          <a:r>
            <a:rPr lang="ja-JP" altLang="en-US" sz="3600" b="1" cap="all" spc="0">
              <a:ln w="9000" cmpd="sng">
                <a:solidFill>
                  <a:schemeClr val="accent4">
                    <a:shade val="50000"/>
                    <a:satMod val="120000"/>
                  </a:schemeClr>
                </a:solidFill>
                <a:prstDash val="solid"/>
              </a:ln>
              <a:solidFill>
                <a:srgbClr val="00B0F0"/>
              </a:solidFill>
              <a:effectLst>
                <a:reflection blurRad="12700" stA="28000" endPos="45000" dist="1000" dir="5400000" sy="-100000" algn="bl" rotWithShape="0"/>
              </a:effectLst>
            </a:rPr>
            <a:t>ロンドンコーリング手法</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13</xdr:col>
      <xdr:colOff>447675</xdr:colOff>
      <xdr:row>2</xdr:row>
      <xdr:rowOff>9525</xdr:rowOff>
    </xdr:from>
    <xdr:to>
      <xdr:col>16</xdr:col>
      <xdr:colOff>0</xdr:colOff>
      <xdr:row>3</xdr:row>
      <xdr:rowOff>123825</xdr:rowOff>
    </xdr:to>
    <xdr:sp macro="" textlink="">
      <xdr:nvSpPr>
        <xdr:cNvPr id="3" name="Text Box 2"/>
        <xdr:cNvSpPr txBox="1">
          <a:spLocks noChangeArrowheads="1"/>
        </xdr:cNvSpPr>
      </xdr:nvSpPr>
      <xdr:spPr bwMode="auto">
        <a:xfrm>
          <a:off x="9010650" y="13373100"/>
          <a:ext cx="1752600" cy="285750"/>
        </a:xfrm>
        <a:prstGeom prst="rect">
          <a:avLst/>
        </a:prstGeom>
        <a:noFill/>
        <a:ln w="9525">
          <a:noFill/>
          <a:miter lim="800000"/>
          <a:headEnd/>
          <a:tailEnd/>
        </a:ln>
      </xdr:spPr>
      <xdr:txBody>
        <a:bodyPr vertOverflow="clip" wrap="square" lIns="36576" tIns="18288" rIns="0" bIns="0" anchor="t" upright="1"/>
        <a:lstStyle/>
        <a:p>
          <a:pPr algn="l" rtl="0">
            <a:defRPr sz="1000"/>
          </a:pPr>
          <a:r>
            <a:rPr lang="en-US" altLang="ja-JP" sz="1100" b="1" i="0" u="none" strike="noStrike" baseline="0">
              <a:solidFill>
                <a:srgbClr val="993366"/>
              </a:solidFill>
              <a:latin typeface="ＭＳ Ｐゴシック"/>
              <a:ea typeface="ＭＳ Ｐゴシック"/>
            </a:rPr>
            <a:t>3</a:t>
          </a:r>
          <a:r>
            <a:rPr lang="ja-JP" altLang="en-US" sz="1100" b="1" i="0" u="none" strike="noStrike" baseline="0">
              <a:solidFill>
                <a:srgbClr val="993366"/>
              </a:solidFill>
              <a:latin typeface="ＭＳ Ｐゴシック"/>
              <a:ea typeface="ＭＳ Ｐゴシック"/>
            </a:rPr>
            <a:t>万円からの</a:t>
          </a:r>
          <a:r>
            <a:rPr lang="en-US" altLang="ja-JP" sz="1100" b="1" i="0" u="none" strike="noStrike" baseline="0">
              <a:solidFill>
                <a:srgbClr val="993366"/>
              </a:solidFill>
              <a:latin typeface="ＭＳ Ｐゴシック"/>
              <a:ea typeface="ＭＳ Ｐゴシック"/>
            </a:rPr>
            <a:t>FX</a:t>
          </a:r>
          <a:r>
            <a:rPr lang="ja-JP" altLang="en-US" sz="1100" b="1" i="0" u="none" strike="noStrike" baseline="0">
              <a:solidFill>
                <a:srgbClr val="993366"/>
              </a:solidFill>
              <a:latin typeface="ＭＳ Ｐゴシック"/>
              <a:ea typeface="ＭＳ Ｐゴシック"/>
            </a:rPr>
            <a:t>投資生活</a:t>
          </a:r>
        </a:p>
      </xdr:txBody>
    </xdr:sp>
    <xdr:clientData/>
  </xdr:twoCellAnchor>
  <xdr:oneCellAnchor>
    <xdr:from>
      <xdr:col>0</xdr:col>
      <xdr:colOff>0</xdr:colOff>
      <xdr:row>0</xdr:row>
      <xdr:rowOff>38100</xdr:rowOff>
    </xdr:from>
    <xdr:ext cx="7153275" cy="692562"/>
    <xdr:sp macro="" textlink="">
      <xdr:nvSpPr>
        <xdr:cNvPr id="6" name="正方形/長方形 5"/>
        <xdr:cNvSpPr/>
      </xdr:nvSpPr>
      <xdr:spPr>
        <a:xfrm>
          <a:off x="0" y="38100"/>
          <a:ext cx="7153275" cy="692562"/>
        </a:xfrm>
        <a:prstGeom prst="rect">
          <a:avLst/>
        </a:prstGeom>
        <a:noFill/>
      </xdr:spPr>
      <xdr:txBody>
        <a:bodyPr wrap="square" lIns="91440" tIns="45720" rIns="91440" bIns="45720">
          <a:noAutofit/>
        </a:bodyPr>
        <a:lstStyle/>
        <a:p>
          <a:pPr algn="ctr"/>
          <a:r>
            <a:rPr lang="ja-JP" altLang="en-US"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rPr>
            <a:t>ロンドンコーリング手法</a:t>
          </a:r>
          <a:r>
            <a:rPr lang="en-US" altLang="ja-JP"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rPr>
            <a:t>【</a:t>
          </a:r>
          <a:r>
            <a:rPr lang="ja-JP" altLang="en-US"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rPr>
            <a:t>カスバ</a:t>
          </a:r>
          <a:r>
            <a:rPr lang="en-US" altLang="ja-JP"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rPr>
            <a:t>】</a:t>
          </a:r>
          <a:endParaRPr lang="ja-JP" altLang="en-US" sz="3600" b="1" cap="all" spc="0">
            <a:ln w="9000" cmpd="sng">
              <a:solidFill>
                <a:schemeClr val="accent4">
                  <a:shade val="50000"/>
                  <a:satMod val="120000"/>
                </a:schemeClr>
              </a:solidFill>
              <a:prstDash val="solid"/>
            </a:ln>
            <a:solidFill>
              <a:srgbClr val="FFC000"/>
            </a:solidFill>
            <a:effectLst>
              <a:reflection blurRad="12700" stA="28000" endPos="45000" dist="1000" dir="5400000" sy="-100000" algn="bl" rotWithShape="0"/>
            </a:effectLst>
          </a:endParaRPr>
        </a:p>
      </xdr:txBody>
    </xdr:sp>
    <xdr:clientData/>
  </xdr:oneCellAnchor>
  <xdr:oneCellAnchor>
    <xdr:from>
      <xdr:col>7</xdr:col>
      <xdr:colOff>342900</xdr:colOff>
      <xdr:row>3</xdr:row>
      <xdr:rowOff>28575</xdr:rowOff>
    </xdr:from>
    <xdr:ext cx="3507582" cy="397742"/>
    <xdr:sp macro="" textlink="">
      <xdr:nvSpPr>
        <xdr:cNvPr id="7" name="正方形/長方形 6"/>
        <xdr:cNvSpPr/>
      </xdr:nvSpPr>
      <xdr:spPr>
        <a:xfrm>
          <a:off x="5162550" y="904875"/>
          <a:ext cx="3488519" cy="492443"/>
        </a:xfrm>
        <a:prstGeom prst="rect">
          <a:avLst/>
        </a:prstGeom>
        <a:blipFill>
          <a:blip xmlns:r="http://schemas.openxmlformats.org/officeDocument/2006/relationships" r:embed="rId1" cstate="print">
            <a:duotone>
              <a:schemeClr val="accent5">
                <a:shade val="45000"/>
                <a:satMod val="135000"/>
              </a:schemeClr>
              <a:prstClr val="white"/>
            </a:duotone>
          </a:blip>
          <a:tile tx="0" ty="0" sx="100000" sy="100000" flip="none" algn="tl"/>
        </a:blipFill>
        <a:ln w="19050">
          <a:noFill/>
        </a:ln>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rtl="0">
            <a:defRPr sz="1000"/>
          </a:pPr>
          <a:r>
            <a:rPr lang="ja-JP" altLang="en-US" sz="2400" b="1" i="0" u="none" strike="noStrike" baseline="0">
              <a:solidFill>
                <a:srgbClr val="0066CC"/>
              </a:solidFill>
              <a:latin typeface="ＭＳ Ｐゴシック"/>
              <a:ea typeface="ＭＳ Ｐゴシック"/>
            </a:rPr>
            <a:t>高値：</a:t>
          </a:r>
          <a:r>
            <a:rPr lang="ja-JP" altLang="en-US" sz="2400" b="1" i="0" u="none" strike="noStrike" baseline="0">
              <a:solidFill>
                <a:srgbClr val="FF0000"/>
              </a:solidFill>
              <a:latin typeface="ＭＳ Ｐゴシック"/>
              <a:ea typeface="ＭＳ Ｐゴシック"/>
            </a:rPr>
            <a:t>売り</a:t>
          </a:r>
          <a:r>
            <a:rPr lang="ja-JP" altLang="en-US" sz="2400" b="1" i="0" u="none" strike="noStrike" baseline="0">
              <a:solidFill>
                <a:srgbClr val="800080"/>
              </a:solidFill>
              <a:latin typeface="ＭＳ Ｐゴシック"/>
              <a:ea typeface="ＭＳ Ｐゴシック"/>
            </a:rPr>
            <a:t>　</a:t>
          </a:r>
          <a:r>
            <a:rPr lang="ja-JP" altLang="en-US" sz="2400" b="1" i="0" u="none" strike="noStrike" baseline="0">
              <a:solidFill>
                <a:srgbClr val="00CCFF"/>
              </a:solidFill>
              <a:latin typeface="ＭＳ Ｐゴシック"/>
              <a:ea typeface="ＭＳ Ｐゴシック"/>
            </a:rPr>
            <a:t>　　</a:t>
          </a:r>
          <a:r>
            <a:rPr lang="ja-JP" altLang="en-US" sz="2400" b="1" i="0" u="none" strike="noStrike" baseline="0">
              <a:solidFill>
                <a:srgbClr val="0066CC"/>
              </a:solidFill>
              <a:latin typeface="ＭＳ Ｐゴシック"/>
              <a:ea typeface="ＭＳ Ｐゴシック"/>
            </a:rPr>
            <a:t>安値：</a:t>
          </a:r>
          <a:r>
            <a:rPr lang="ja-JP" altLang="en-US" sz="2400" b="1" i="0" u="none" strike="noStrike" baseline="0">
              <a:solidFill>
                <a:srgbClr val="800080"/>
              </a:solidFill>
              <a:latin typeface="ＭＳ Ｐゴシック"/>
              <a:ea typeface="ＭＳ Ｐゴシック"/>
            </a:rPr>
            <a:t>買い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323850</xdr:colOff>
      <xdr:row>16</xdr:row>
      <xdr:rowOff>142875</xdr:rowOff>
    </xdr:from>
    <xdr:to>
      <xdr:col>3</xdr:col>
      <xdr:colOff>361950</xdr:colOff>
      <xdr:row>25</xdr:row>
      <xdr:rowOff>38100</xdr:rowOff>
    </xdr:to>
    <xdr:sp macro="" textlink="">
      <xdr:nvSpPr>
        <xdr:cNvPr id="7169" name="AutoShape 1"/>
        <xdr:cNvSpPr>
          <a:spLocks noChangeArrowheads="1"/>
        </xdr:cNvSpPr>
      </xdr:nvSpPr>
      <xdr:spPr bwMode="auto">
        <a:xfrm>
          <a:off x="323850" y="2886075"/>
          <a:ext cx="2581275" cy="1438275"/>
        </a:xfrm>
        <a:prstGeom prst="wedgeEllipseCallout">
          <a:avLst>
            <a:gd name="adj1" fmla="val -39301"/>
            <a:gd name="adj2" fmla="val -220199"/>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この上でマウスの右クリック</a:t>
          </a:r>
        </a:p>
        <a:p>
          <a:pPr algn="ctr" rtl="0">
            <a:defRPr sz="1000"/>
          </a:pPr>
          <a:r>
            <a:rPr lang="ja-JP" altLang="en-US" sz="1100" b="0" i="0" u="none" strike="noStrike" baseline="0">
              <a:solidFill>
                <a:srgbClr val="000000"/>
              </a:solidFill>
              <a:latin typeface="ＭＳ Ｐゴシック"/>
              <a:ea typeface="ＭＳ Ｐゴシック"/>
            </a:rPr>
            <a:t>してデータ更新を選択する。</a:t>
          </a:r>
        </a:p>
      </xdr:txBody>
    </xdr:sp>
    <xdr:clientData/>
  </xdr:twoCellAnchor>
  <xdr:twoCellAnchor>
    <xdr:from>
      <xdr:col>3</xdr:col>
      <xdr:colOff>381000</xdr:colOff>
      <xdr:row>11</xdr:row>
      <xdr:rowOff>9525</xdr:rowOff>
    </xdr:from>
    <xdr:to>
      <xdr:col>14</xdr:col>
      <xdr:colOff>123825</xdr:colOff>
      <xdr:row>33</xdr:row>
      <xdr:rowOff>9525</xdr:rowOff>
    </xdr:to>
    <xdr:graphicFrame macro="">
      <xdr:nvGraphicFramePr>
        <xdr:cNvPr id="7374"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17</xdr:row>
      <xdr:rowOff>76200</xdr:rowOff>
    </xdr:from>
    <xdr:to>
      <xdr:col>3</xdr:col>
      <xdr:colOff>114300</xdr:colOff>
      <xdr:row>25</xdr:row>
      <xdr:rowOff>142875</xdr:rowOff>
    </xdr:to>
    <xdr:sp macro="" textlink="">
      <xdr:nvSpPr>
        <xdr:cNvPr id="8193" name="AutoShape 1"/>
        <xdr:cNvSpPr>
          <a:spLocks noChangeArrowheads="1"/>
        </xdr:cNvSpPr>
      </xdr:nvSpPr>
      <xdr:spPr bwMode="auto">
        <a:xfrm>
          <a:off x="76200" y="2990850"/>
          <a:ext cx="2581275" cy="1438275"/>
        </a:xfrm>
        <a:prstGeom prst="wedgeEllipseCallout">
          <a:avLst>
            <a:gd name="adj1" fmla="val -20847"/>
            <a:gd name="adj2" fmla="val -224171"/>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この上でマウスの右クリック</a:t>
          </a:r>
        </a:p>
        <a:p>
          <a:pPr algn="ctr" rtl="0">
            <a:defRPr sz="1000"/>
          </a:pPr>
          <a:r>
            <a:rPr lang="ja-JP" altLang="en-US" sz="1100" b="0" i="0" u="none" strike="noStrike" baseline="0">
              <a:solidFill>
                <a:srgbClr val="000000"/>
              </a:solidFill>
              <a:latin typeface="ＭＳ Ｐゴシック"/>
              <a:ea typeface="ＭＳ Ｐゴシック"/>
            </a:rPr>
            <a:t>してデータ更新を選択する。</a:t>
          </a:r>
        </a:p>
      </xdr:txBody>
    </xdr:sp>
    <xdr:clientData/>
  </xdr:twoCellAnchor>
  <xdr:twoCellAnchor>
    <xdr:from>
      <xdr:col>3</xdr:col>
      <xdr:colOff>381000</xdr:colOff>
      <xdr:row>11</xdr:row>
      <xdr:rowOff>9525</xdr:rowOff>
    </xdr:from>
    <xdr:to>
      <xdr:col>14</xdr:col>
      <xdr:colOff>200025</xdr:colOff>
      <xdr:row>33</xdr:row>
      <xdr:rowOff>9525</xdr:rowOff>
    </xdr:to>
    <xdr:graphicFrame macro="">
      <xdr:nvGraphicFramePr>
        <xdr:cNvPr id="8398"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Yazawa Akemi" refreshedDate="40849.970930787036" createdVersion="3" refreshedVersion="3" recordCount="1030">
  <cacheSource type="worksheet">
    <worksheetSource ref="C9:D1039" sheet="計算用"/>
  </cacheSource>
  <cacheFields count="2">
    <cacheField name="曜日" numFmtId="0">
      <sharedItems containsBlank="1" containsMixedTypes="1" containsNumber="1" containsInteger="1" minValue="0" maxValue="0" count="7">
        <s v="(火)"/>
        <m/>
        <s v="(木)"/>
        <s v="(水)"/>
        <s v="(木）"/>
        <s v=""/>
        <n v="0"/>
      </sharedItems>
    </cacheField>
    <cacheField name="勝敗" numFmtId="0">
      <sharedItems containsBlank="1" containsMixedTypes="1" containsNumber="1" containsInteger="1" minValue="0" maxValue="0" count="5">
        <s v="勝"/>
        <s v=""/>
        <m/>
        <s v="敗"/>
        <n v="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Yazawa Akemi" refreshedDate="40897.973395023146" createdVersion="3" refreshedVersion="3" recordCount="502">
  <cacheSource type="worksheet">
    <worksheetSource ref="F9:G511" sheet="計算用"/>
  </cacheSource>
  <cacheFields count="2">
    <cacheField name="曜日" numFmtId="0">
      <sharedItems containsBlank="1" containsMixedTypes="1" containsNumber="1" containsInteger="1" minValue="0" maxValue="0" count="8">
        <s v="(金)"/>
        <m/>
        <s v="(火)"/>
        <s v="(水)"/>
        <s v="(木)"/>
        <s v="(月)"/>
        <s v=""/>
        <n v="0" u="1"/>
      </sharedItems>
    </cacheField>
    <cacheField name="勝敗" numFmtId="0">
      <sharedItems containsBlank="1" containsMixedTypes="1" containsNumber="1" containsInteger="1" minValue="0" maxValue="0" count="5">
        <s v="敗"/>
        <s v=""/>
        <m/>
        <s v="勝"/>
        <n v="0" u="1"/>
      </sharedItems>
    </cacheField>
  </cacheFields>
</pivotCacheDefinition>
</file>

<file path=xl/pivotCache/pivotCacheRecords1.xml><?xml version="1.0" encoding="utf-8"?>
<pivotCacheRecords xmlns="http://schemas.openxmlformats.org/spreadsheetml/2006/main" xmlns:r="http://schemas.openxmlformats.org/officeDocument/2006/relationships" count="1030">
  <r>
    <x v="0"/>
    <x v="0"/>
  </r>
  <r>
    <x v="0"/>
    <x v="1"/>
  </r>
  <r>
    <x v="1"/>
    <x v="2"/>
  </r>
  <r>
    <x v="1"/>
    <x v="2"/>
  </r>
  <r>
    <x v="2"/>
    <x v="1"/>
  </r>
  <r>
    <x v="2"/>
    <x v="0"/>
  </r>
  <r>
    <x v="1"/>
    <x v="2"/>
  </r>
  <r>
    <x v="1"/>
    <x v="2"/>
  </r>
  <r>
    <x v="0"/>
    <x v="0"/>
  </r>
  <r>
    <x v="0"/>
    <x v="1"/>
  </r>
  <r>
    <x v="1"/>
    <x v="2"/>
  </r>
  <r>
    <x v="1"/>
    <x v="2"/>
  </r>
  <r>
    <x v="2"/>
    <x v="1"/>
  </r>
  <r>
    <x v="2"/>
    <x v="0"/>
  </r>
  <r>
    <x v="1"/>
    <x v="2"/>
  </r>
  <r>
    <x v="1"/>
    <x v="2"/>
  </r>
  <r>
    <x v="0"/>
    <x v="1"/>
  </r>
  <r>
    <x v="0"/>
    <x v="0"/>
  </r>
  <r>
    <x v="1"/>
    <x v="2"/>
  </r>
  <r>
    <x v="1"/>
    <x v="2"/>
  </r>
  <r>
    <x v="0"/>
    <x v="0"/>
  </r>
  <r>
    <x v="0"/>
    <x v="1"/>
  </r>
  <r>
    <x v="1"/>
    <x v="2"/>
  </r>
  <r>
    <x v="1"/>
    <x v="2"/>
  </r>
  <r>
    <x v="3"/>
    <x v="1"/>
  </r>
  <r>
    <x v="3"/>
    <x v="0"/>
  </r>
  <r>
    <x v="1"/>
    <x v="2"/>
  </r>
  <r>
    <x v="1"/>
    <x v="2"/>
  </r>
  <r>
    <x v="2"/>
    <x v="3"/>
  </r>
  <r>
    <x v="2"/>
    <x v="1"/>
  </r>
  <r>
    <x v="1"/>
    <x v="2"/>
  </r>
  <r>
    <x v="1"/>
    <x v="2"/>
  </r>
  <r>
    <x v="0"/>
    <x v="1"/>
  </r>
  <r>
    <x v="0"/>
    <x v="0"/>
  </r>
  <r>
    <x v="1"/>
    <x v="2"/>
  </r>
  <r>
    <x v="1"/>
    <x v="2"/>
  </r>
  <r>
    <x v="3"/>
    <x v="1"/>
  </r>
  <r>
    <x v="3"/>
    <x v="0"/>
  </r>
  <r>
    <x v="1"/>
    <x v="2"/>
  </r>
  <r>
    <x v="1"/>
    <x v="2"/>
  </r>
  <r>
    <x v="2"/>
    <x v="3"/>
  </r>
  <r>
    <x v="2"/>
    <x v="1"/>
  </r>
  <r>
    <x v="1"/>
    <x v="2"/>
  </r>
  <r>
    <x v="1"/>
    <x v="2"/>
  </r>
  <r>
    <x v="0"/>
    <x v="0"/>
  </r>
  <r>
    <x v="0"/>
    <x v="1"/>
  </r>
  <r>
    <x v="1"/>
    <x v="2"/>
  </r>
  <r>
    <x v="1"/>
    <x v="2"/>
  </r>
  <r>
    <x v="2"/>
    <x v="3"/>
  </r>
  <r>
    <x v="2"/>
    <x v="1"/>
  </r>
  <r>
    <x v="1"/>
    <x v="2"/>
  </r>
  <r>
    <x v="1"/>
    <x v="2"/>
  </r>
  <r>
    <x v="0"/>
    <x v="0"/>
  </r>
  <r>
    <x v="0"/>
    <x v="1"/>
  </r>
  <r>
    <x v="1"/>
    <x v="2"/>
  </r>
  <r>
    <x v="1"/>
    <x v="2"/>
  </r>
  <r>
    <x v="2"/>
    <x v="0"/>
  </r>
  <r>
    <x v="2"/>
    <x v="1"/>
  </r>
  <r>
    <x v="1"/>
    <x v="2"/>
  </r>
  <r>
    <x v="1"/>
    <x v="2"/>
  </r>
  <r>
    <x v="0"/>
    <x v="1"/>
  </r>
  <r>
    <x v="0"/>
    <x v="0"/>
  </r>
  <r>
    <x v="1"/>
    <x v="2"/>
  </r>
  <r>
    <x v="1"/>
    <x v="2"/>
  </r>
  <r>
    <x v="2"/>
    <x v="3"/>
  </r>
  <r>
    <x v="2"/>
    <x v="1"/>
  </r>
  <r>
    <x v="1"/>
    <x v="2"/>
  </r>
  <r>
    <x v="1"/>
    <x v="2"/>
  </r>
  <r>
    <x v="0"/>
    <x v="0"/>
  </r>
  <r>
    <x v="0"/>
    <x v="1"/>
  </r>
  <r>
    <x v="1"/>
    <x v="2"/>
  </r>
  <r>
    <x v="1"/>
    <x v="2"/>
  </r>
  <r>
    <x v="0"/>
    <x v="1"/>
  </r>
  <r>
    <x v="0"/>
    <x v="3"/>
  </r>
  <r>
    <x v="1"/>
    <x v="2"/>
  </r>
  <r>
    <x v="1"/>
    <x v="2"/>
  </r>
  <r>
    <x v="3"/>
    <x v="0"/>
  </r>
  <r>
    <x v="3"/>
    <x v="1"/>
  </r>
  <r>
    <x v="1"/>
    <x v="2"/>
  </r>
  <r>
    <x v="1"/>
    <x v="2"/>
  </r>
  <r>
    <x v="2"/>
    <x v="1"/>
  </r>
  <r>
    <x v="2"/>
    <x v="0"/>
  </r>
  <r>
    <x v="1"/>
    <x v="2"/>
  </r>
  <r>
    <x v="1"/>
    <x v="2"/>
  </r>
  <r>
    <x v="0"/>
    <x v="1"/>
  </r>
  <r>
    <x v="0"/>
    <x v="3"/>
  </r>
  <r>
    <x v="1"/>
    <x v="2"/>
  </r>
  <r>
    <x v="1"/>
    <x v="2"/>
  </r>
  <r>
    <x v="2"/>
    <x v="0"/>
  </r>
  <r>
    <x v="2"/>
    <x v="1"/>
  </r>
  <r>
    <x v="1"/>
    <x v="2"/>
  </r>
  <r>
    <x v="1"/>
    <x v="2"/>
  </r>
  <r>
    <x v="0"/>
    <x v="3"/>
  </r>
  <r>
    <x v="0"/>
    <x v="1"/>
  </r>
  <r>
    <x v="1"/>
    <x v="2"/>
  </r>
  <r>
    <x v="1"/>
    <x v="2"/>
  </r>
  <r>
    <x v="0"/>
    <x v="1"/>
  </r>
  <r>
    <x v="0"/>
    <x v="0"/>
  </r>
  <r>
    <x v="1"/>
    <x v="2"/>
  </r>
  <r>
    <x v="1"/>
    <x v="2"/>
  </r>
  <r>
    <x v="0"/>
    <x v="1"/>
  </r>
  <r>
    <x v="0"/>
    <x v="0"/>
  </r>
  <r>
    <x v="1"/>
    <x v="2"/>
  </r>
  <r>
    <x v="1"/>
    <x v="2"/>
  </r>
  <r>
    <x v="2"/>
    <x v="0"/>
  </r>
  <r>
    <x v="2"/>
    <x v="1"/>
  </r>
  <r>
    <x v="1"/>
    <x v="2"/>
  </r>
  <r>
    <x v="1"/>
    <x v="2"/>
  </r>
  <r>
    <x v="0"/>
    <x v="1"/>
  </r>
  <r>
    <x v="0"/>
    <x v="0"/>
  </r>
  <r>
    <x v="1"/>
    <x v="2"/>
  </r>
  <r>
    <x v="1"/>
    <x v="2"/>
  </r>
  <r>
    <x v="2"/>
    <x v="0"/>
  </r>
  <r>
    <x v="2"/>
    <x v="1"/>
  </r>
  <r>
    <x v="1"/>
    <x v="2"/>
  </r>
  <r>
    <x v="1"/>
    <x v="2"/>
  </r>
  <r>
    <x v="0"/>
    <x v="0"/>
  </r>
  <r>
    <x v="0"/>
    <x v="1"/>
  </r>
  <r>
    <x v="1"/>
    <x v="2"/>
  </r>
  <r>
    <x v="1"/>
    <x v="2"/>
  </r>
  <r>
    <x v="2"/>
    <x v="3"/>
  </r>
  <r>
    <x v="2"/>
    <x v="1"/>
  </r>
  <r>
    <x v="1"/>
    <x v="2"/>
  </r>
  <r>
    <x v="1"/>
    <x v="2"/>
  </r>
  <r>
    <x v="2"/>
    <x v="1"/>
  </r>
  <r>
    <x v="2"/>
    <x v="0"/>
  </r>
  <r>
    <x v="1"/>
    <x v="2"/>
  </r>
  <r>
    <x v="1"/>
    <x v="2"/>
  </r>
  <r>
    <x v="0"/>
    <x v="1"/>
  </r>
  <r>
    <x v="0"/>
    <x v="0"/>
  </r>
  <r>
    <x v="1"/>
    <x v="2"/>
  </r>
  <r>
    <x v="1"/>
    <x v="2"/>
  </r>
  <r>
    <x v="2"/>
    <x v="1"/>
  </r>
  <r>
    <x v="2"/>
    <x v="3"/>
  </r>
  <r>
    <x v="1"/>
    <x v="2"/>
  </r>
  <r>
    <x v="1"/>
    <x v="2"/>
  </r>
  <r>
    <x v="0"/>
    <x v="1"/>
  </r>
  <r>
    <x v="0"/>
    <x v="3"/>
  </r>
  <r>
    <x v="1"/>
    <x v="2"/>
  </r>
  <r>
    <x v="1"/>
    <x v="2"/>
  </r>
  <r>
    <x v="2"/>
    <x v="0"/>
  </r>
  <r>
    <x v="2"/>
    <x v="1"/>
  </r>
  <r>
    <x v="1"/>
    <x v="2"/>
  </r>
  <r>
    <x v="1"/>
    <x v="2"/>
  </r>
  <r>
    <x v="0"/>
    <x v="0"/>
  </r>
  <r>
    <x v="0"/>
    <x v="1"/>
  </r>
  <r>
    <x v="1"/>
    <x v="2"/>
  </r>
  <r>
    <x v="1"/>
    <x v="2"/>
  </r>
  <r>
    <x v="2"/>
    <x v="0"/>
  </r>
  <r>
    <x v="2"/>
    <x v="1"/>
  </r>
  <r>
    <x v="1"/>
    <x v="2"/>
  </r>
  <r>
    <x v="1"/>
    <x v="2"/>
  </r>
  <r>
    <x v="0"/>
    <x v="0"/>
  </r>
  <r>
    <x v="0"/>
    <x v="1"/>
  </r>
  <r>
    <x v="1"/>
    <x v="2"/>
  </r>
  <r>
    <x v="1"/>
    <x v="2"/>
  </r>
  <r>
    <x v="2"/>
    <x v="3"/>
  </r>
  <r>
    <x v="2"/>
    <x v="1"/>
  </r>
  <r>
    <x v="1"/>
    <x v="2"/>
  </r>
  <r>
    <x v="1"/>
    <x v="2"/>
  </r>
  <r>
    <x v="0"/>
    <x v="0"/>
  </r>
  <r>
    <x v="0"/>
    <x v="1"/>
  </r>
  <r>
    <x v="1"/>
    <x v="2"/>
  </r>
  <r>
    <x v="1"/>
    <x v="2"/>
  </r>
  <r>
    <x v="2"/>
    <x v="3"/>
  </r>
  <r>
    <x v="2"/>
    <x v="1"/>
  </r>
  <r>
    <x v="1"/>
    <x v="2"/>
  </r>
  <r>
    <x v="1"/>
    <x v="2"/>
  </r>
  <r>
    <x v="0"/>
    <x v="0"/>
  </r>
  <r>
    <x v="0"/>
    <x v="1"/>
  </r>
  <r>
    <x v="1"/>
    <x v="2"/>
  </r>
  <r>
    <x v="1"/>
    <x v="2"/>
  </r>
  <r>
    <x v="2"/>
    <x v="3"/>
  </r>
  <r>
    <x v="2"/>
    <x v="1"/>
  </r>
  <r>
    <x v="1"/>
    <x v="2"/>
  </r>
  <r>
    <x v="1"/>
    <x v="2"/>
  </r>
  <r>
    <x v="0"/>
    <x v="1"/>
  </r>
  <r>
    <x v="0"/>
    <x v="0"/>
  </r>
  <r>
    <x v="1"/>
    <x v="2"/>
  </r>
  <r>
    <x v="1"/>
    <x v="2"/>
  </r>
  <r>
    <x v="2"/>
    <x v="1"/>
  </r>
  <r>
    <x v="2"/>
    <x v="3"/>
  </r>
  <r>
    <x v="1"/>
    <x v="2"/>
  </r>
  <r>
    <x v="1"/>
    <x v="2"/>
  </r>
  <r>
    <x v="0"/>
    <x v="1"/>
  </r>
  <r>
    <x v="0"/>
    <x v="3"/>
  </r>
  <r>
    <x v="1"/>
    <x v="2"/>
  </r>
  <r>
    <x v="1"/>
    <x v="2"/>
  </r>
  <r>
    <x v="2"/>
    <x v="1"/>
  </r>
  <r>
    <x v="2"/>
    <x v="0"/>
  </r>
  <r>
    <x v="1"/>
    <x v="2"/>
  </r>
  <r>
    <x v="1"/>
    <x v="2"/>
  </r>
  <r>
    <x v="0"/>
    <x v="3"/>
  </r>
  <r>
    <x v="0"/>
    <x v="1"/>
  </r>
  <r>
    <x v="1"/>
    <x v="2"/>
  </r>
  <r>
    <x v="1"/>
    <x v="2"/>
  </r>
  <r>
    <x v="0"/>
    <x v="1"/>
  </r>
  <r>
    <x v="0"/>
    <x v="0"/>
  </r>
  <r>
    <x v="1"/>
    <x v="2"/>
  </r>
  <r>
    <x v="1"/>
    <x v="2"/>
  </r>
  <r>
    <x v="2"/>
    <x v="3"/>
  </r>
  <r>
    <x v="2"/>
    <x v="1"/>
  </r>
  <r>
    <x v="1"/>
    <x v="2"/>
  </r>
  <r>
    <x v="1"/>
    <x v="2"/>
  </r>
  <r>
    <x v="0"/>
    <x v="1"/>
  </r>
  <r>
    <x v="0"/>
    <x v="3"/>
  </r>
  <r>
    <x v="1"/>
    <x v="2"/>
  </r>
  <r>
    <x v="1"/>
    <x v="2"/>
  </r>
  <r>
    <x v="2"/>
    <x v="1"/>
  </r>
  <r>
    <x v="2"/>
    <x v="3"/>
  </r>
  <r>
    <x v="1"/>
    <x v="2"/>
  </r>
  <r>
    <x v="1"/>
    <x v="2"/>
  </r>
  <r>
    <x v="0"/>
    <x v="1"/>
  </r>
  <r>
    <x v="0"/>
    <x v="0"/>
  </r>
  <r>
    <x v="1"/>
    <x v="2"/>
  </r>
  <r>
    <x v="1"/>
    <x v="2"/>
  </r>
  <r>
    <x v="2"/>
    <x v="3"/>
  </r>
  <r>
    <x v="2"/>
    <x v="1"/>
  </r>
  <r>
    <x v="1"/>
    <x v="2"/>
  </r>
  <r>
    <x v="1"/>
    <x v="2"/>
  </r>
  <r>
    <x v="0"/>
    <x v="1"/>
  </r>
  <r>
    <x v="0"/>
    <x v="3"/>
  </r>
  <r>
    <x v="1"/>
    <x v="2"/>
  </r>
  <r>
    <x v="1"/>
    <x v="2"/>
  </r>
  <r>
    <x v="4"/>
    <x v="0"/>
  </r>
  <r>
    <x v="4"/>
    <x v="1"/>
  </r>
  <r>
    <x v="1"/>
    <x v="2"/>
  </r>
  <r>
    <x v="1"/>
    <x v="2"/>
  </r>
  <r>
    <x v="0"/>
    <x v="0"/>
  </r>
  <r>
    <x v="0"/>
    <x v="1"/>
  </r>
  <r>
    <x v="1"/>
    <x v="2"/>
  </r>
  <r>
    <x v="1"/>
    <x v="2"/>
  </r>
  <r>
    <x v="2"/>
    <x v="1"/>
  </r>
  <r>
    <x v="2"/>
    <x v="0"/>
  </r>
  <r>
    <x v="1"/>
    <x v="2"/>
  </r>
  <r>
    <x v="1"/>
    <x v="2"/>
  </r>
  <r>
    <x v="0"/>
    <x v="1"/>
  </r>
  <r>
    <x v="0"/>
    <x v="0"/>
  </r>
  <r>
    <x v="1"/>
    <x v="2"/>
  </r>
  <r>
    <x v="1"/>
    <x v="2"/>
  </r>
  <r>
    <x v="2"/>
    <x v="1"/>
  </r>
  <r>
    <x v="2"/>
    <x v="3"/>
  </r>
  <r>
    <x v="1"/>
    <x v="2"/>
  </r>
  <r>
    <x v="1"/>
    <x v="2"/>
  </r>
  <r>
    <x v="0"/>
    <x v="1"/>
  </r>
  <r>
    <x v="0"/>
    <x v="0"/>
  </r>
  <r>
    <x v="1"/>
    <x v="2"/>
  </r>
  <r>
    <x v="1"/>
    <x v="2"/>
  </r>
  <r>
    <x v="2"/>
    <x v="0"/>
  </r>
  <r>
    <x v="2"/>
    <x v="1"/>
  </r>
  <r>
    <x v="1"/>
    <x v="2"/>
  </r>
  <r>
    <x v="1"/>
    <x v="2"/>
  </r>
  <r>
    <x v="2"/>
    <x v="1"/>
  </r>
  <r>
    <x v="2"/>
    <x v="3"/>
  </r>
  <r>
    <x v="1"/>
    <x v="2"/>
  </r>
  <r>
    <x v="1"/>
    <x v="2"/>
  </r>
  <r>
    <x v="0"/>
    <x v="0"/>
  </r>
  <r>
    <x v="0"/>
    <x v="1"/>
  </r>
  <r>
    <x v="1"/>
    <x v="2"/>
  </r>
  <r>
    <x v="1"/>
    <x v="2"/>
  </r>
  <r>
    <x v="0"/>
    <x v="1"/>
  </r>
  <r>
    <x v="0"/>
    <x v="3"/>
  </r>
  <r>
    <x v="1"/>
    <x v="2"/>
  </r>
  <r>
    <x v="1"/>
    <x v="2"/>
  </r>
  <r>
    <x v="0"/>
    <x v="3"/>
  </r>
  <r>
    <x v="0"/>
    <x v="1"/>
  </r>
  <r>
    <x v="1"/>
    <x v="2"/>
  </r>
  <r>
    <x v="1"/>
    <x v="2"/>
  </r>
  <r>
    <x v="0"/>
    <x v="1"/>
  </r>
  <r>
    <x v="0"/>
    <x v="3"/>
  </r>
  <r>
    <x v="1"/>
    <x v="2"/>
  </r>
  <r>
    <x v="1"/>
    <x v="2"/>
  </r>
  <r>
    <x v="0"/>
    <x v="1"/>
  </r>
  <r>
    <x v="0"/>
    <x v="0"/>
  </r>
  <r>
    <x v="1"/>
    <x v="2"/>
  </r>
  <r>
    <x v="1"/>
    <x v="2"/>
  </r>
  <r>
    <x v="0"/>
    <x v="1"/>
  </r>
  <r>
    <x v="0"/>
    <x v="3"/>
  </r>
  <r>
    <x v="1"/>
    <x v="2"/>
  </r>
  <r>
    <x v="1"/>
    <x v="2"/>
  </r>
  <r>
    <x v="0"/>
    <x v="0"/>
  </r>
  <r>
    <x v="0"/>
    <x v="1"/>
  </r>
  <r>
    <x v="1"/>
    <x v="2"/>
  </r>
  <r>
    <x v="1"/>
    <x v="2"/>
  </r>
  <r>
    <x v="0"/>
    <x v="1"/>
  </r>
  <r>
    <x v="0"/>
    <x v="3"/>
  </r>
  <r>
    <x v="1"/>
    <x v="2"/>
  </r>
  <r>
    <x v="1"/>
    <x v="2"/>
  </r>
  <r>
    <x v="0"/>
    <x v="0"/>
  </r>
  <r>
    <x v="0"/>
    <x v="1"/>
  </r>
  <r>
    <x v="1"/>
    <x v="2"/>
  </r>
  <r>
    <x v="1"/>
    <x v="2"/>
  </r>
  <r>
    <x v="0"/>
    <x v="1"/>
  </r>
  <r>
    <x v="0"/>
    <x v="0"/>
  </r>
  <r>
    <x v="1"/>
    <x v="2"/>
  </r>
  <r>
    <x v="1"/>
    <x v="2"/>
  </r>
  <r>
    <x v="0"/>
    <x v="1"/>
  </r>
  <r>
    <x v="0"/>
    <x v="0"/>
  </r>
  <r>
    <x v="1"/>
    <x v="2"/>
  </r>
  <r>
    <x v="1"/>
    <x v="2"/>
  </r>
  <r>
    <x v="0"/>
    <x v="0"/>
  </r>
  <r>
    <x v="0"/>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5"/>
    <x v="1"/>
  </r>
  <r>
    <x v="5"/>
    <x v="1"/>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r>
    <x v="1"/>
    <x v="2"/>
  </r>
  <r>
    <x v="1"/>
    <x v="2"/>
  </r>
  <r>
    <x v="6"/>
    <x v="4"/>
  </r>
  <r>
    <x v="6"/>
    <x v="4"/>
  </r>
</pivotCacheRecords>
</file>

<file path=xl/pivotCache/pivotCacheRecords2.xml><?xml version="1.0" encoding="utf-8"?>
<pivotCacheRecords xmlns="http://schemas.openxmlformats.org/spreadsheetml/2006/main" xmlns:r="http://schemas.openxmlformats.org/officeDocument/2006/relationships" count="502">
  <r>
    <x v="0"/>
    <x v="0"/>
  </r>
  <r>
    <x v="0"/>
    <x v="1"/>
  </r>
  <r>
    <x v="1"/>
    <x v="2"/>
  </r>
  <r>
    <x v="1"/>
    <x v="2"/>
  </r>
  <r>
    <x v="2"/>
    <x v="1"/>
  </r>
  <r>
    <x v="2"/>
    <x v="3"/>
  </r>
  <r>
    <x v="1"/>
    <x v="2"/>
  </r>
  <r>
    <x v="1"/>
    <x v="2"/>
  </r>
  <r>
    <x v="3"/>
    <x v="1"/>
  </r>
  <r>
    <x v="3"/>
    <x v="3"/>
  </r>
  <r>
    <x v="1"/>
    <x v="2"/>
  </r>
  <r>
    <x v="1"/>
    <x v="2"/>
  </r>
  <r>
    <x v="4"/>
    <x v="0"/>
  </r>
  <r>
    <x v="4"/>
    <x v="1"/>
  </r>
  <r>
    <x v="1"/>
    <x v="2"/>
  </r>
  <r>
    <x v="1"/>
    <x v="2"/>
  </r>
  <r>
    <x v="3"/>
    <x v="3"/>
  </r>
  <r>
    <x v="3"/>
    <x v="1"/>
  </r>
  <r>
    <x v="1"/>
    <x v="2"/>
  </r>
  <r>
    <x v="1"/>
    <x v="2"/>
  </r>
  <r>
    <x v="3"/>
    <x v="3"/>
  </r>
  <r>
    <x v="3"/>
    <x v="1"/>
  </r>
  <r>
    <x v="1"/>
    <x v="2"/>
  </r>
  <r>
    <x v="1"/>
    <x v="2"/>
  </r>
  <r>
    <x v="4"/>
    <x v="1"/>
  </r>
  <r>
    <x v="4"/>
    <x v="0"/>
  </r>
  <r>
    <x v="1"/>
    <x v="2"/>
  </r>
  <r>
    <x v="1"/>
    <x v="2"/>
  </r>
  <r>
    <x v="0"/>
    <x v="1"/>
  </r>
  <r>
    <x v="0"/>
    <x v="0"/>
  </r>
  <r>
    <x v="1"/>
    <x v="2"/>
  </r>
  <r>
    <x v="1"/>
    <x v="2"/>
  </r>
  <r>
    <x v="5"/>
    <x v="3"/>
  </r>
  <r>
    <x v="5"/>
    <x v="1"/>
  </r>
  <r>
    <x v="1"/>
    <x v="2"/>
  </r>
  <r>
    <x v="1"/>
    <x v="2"/>
  </r>
  <r>
    <x v="2"/>
    <x v="0"/>
  </r>
  <r>
    <x v="2"/>
    <x v="1"/>
  </r>
  <r>
    <x v="1"/>
    <x v="2"/>
  </r>
  <r>
    <x v="1"/>
    <x v="2"/>
  </r>
  <r>
    <x v="3"/>
    <x v="0"/>
  </r>
  <r>
    <x v="3"/>
    <x v="1"/>
  </r>
  <r>
    <x v="1"/>
    <x v="2"/>
  </r>
  <r>
    <x v="1"/>
    <x v="2"/>
  </r>
  <r>
    <x v="4"/>
    <x v="0"/>
  </r>
  <r>
    <x v="4"/>
    <x v="1"/>
  </r>
  <r>
    <x v="1"/>
    <x v="2"/>
  </r>
  <r>
    <x v="1"/>
    <x v="2"/>
  </r>
  <r>
    <x v="4"/>
    <x v="1"/>
  </r>
  <r>
    <x v="4"/>
    <x v="3"/>
  </r>
  <r>
    <x v="1"/>
    <x v="2"/>
  </r>
  <r>
    <x v="1"/>
    <x v="2"/>
  </r>
  <r>
    <x v="0"/>
    <x v="1"/>
  </r>
  <r>
    <x v="0"/>
    <x v="0"/>
  </r>
  <r>
    <x v="1"/>
    <x v="2"/>
  </r>
  <r>
    <x v="1"/>
    <x v="2"/>
  </r>
  <r>
    <x v="5"/>
    <x v="1"/>
  </r>
  <r>
    <x v="5"/>
    <x v="3"/>
  </r>
  <r>
    <x v="1"/>
    <x v="2"/>
  </r>
  <r>
    <x v="1"/>
    <x v="2"/>
  </r>
  <r>
    <x v="3"/>
    <x v="0"/>
  </r>
  <r>
    <x v="3"/>
    <x v="1"/>
  </r>
  <r>
    <x v="1"/>
    <x v="2"/>
  </r>
  <r>
    <x v="1"/>
    <x v="2"/>
  </r>
  <r>
    <x v="4"/>
    <x v="0"/>
  </r>
  <r>
    <x v="4"/>
    <x v="1"/>
  </r>
  <r>
    <x v="1"/>
    <x v="2"/>
  </r>
  <r>
    <x v="1"/>
    <x v="2"/>
  </r>
  <r>
    <x v="0"/>
    <x v="1"/>
  </r>
  <r>
    <x v="0"/>
    <x v="3"/>
  </r>
  <r>
    <x v="1"/>
    <x v="2"/>
  </r>
  <r>
    <x v="1"/>
    <x v="2"/>
  </r>
  <r>
    <x v="5"/>
    <x v="3"/>
  </r>
  <r>
    <x v="5"/>
    <x v="1"/>
  </r>
  <r>
    <x v="1"/>
    <x v="2"/>
  </r>
  <r>
    <x v="1"/>
    <x v="2"/>
  </r>
  <r>
    <x v="3"/>
    <x v="3"/>
  </r>
  <r>
    <x v="3"/>
    <x v="1"/>
  </r>
  <r>
    <x v="1"/>
    <x v="2"/>
  </r>
  <r>
    <x v="1"/>
    <x v="2"/>
  </r>
  <r>
    <x v="4"/>
    <x v="1"/>
  </r>
  <r>
    <x v="4"/>
    <x v="3"/>
  </r>
  <r>
    <x v="1"/>
    <x v="2"/>
  </r>
  <r>
    <x v="1"/>
    <x v="2"/>
  </r>
  <r>
    <x v="0"/>
    <x v="0"/>
  </r>
  <r>
    <x v="0"/>
    <x v="1"/>
  </r>
  <r>
    <x v="1"/>
    <x v="2"/>
  </r>
  <r>
    <x v="1"/>
    <x v="2"/>
  </r>
  <r>
    <x v="5"/>
    <x v="3"/>
  </r>
  <r>
    <x v="5"/>
    <x v="1"/>
  </r>
  <r>
    <x v="1"/>
    <x v="2"/>
  </r>
  <r>
    <x v="1"/>
    <x v="2"/>
  </r>
  <r>
    <x v="0"/>
    <x v="0"/>
  </r>
  <r>
    <x v="0"/>
    <x v="1"/>
  </r>
  <r>
    <x v="1"/>
    <x v="2"/>
  </r>
  <r>
    <x v="1"/>
    <x v="2"/>
  </r>
  <r>
    <x v="5"/>
    <x v="0"/>
  </r>
  <r>
    <x v="5"/>
    <x v="1"/>
  </r>
  <r>
    <x v="1"/>
    <x v="2"/>
  </r>
  <r>
    <x v="1"/>
    <x v="2"/>
  </r>
  <r>
    <x v="5"/>
    <x v="3"/>
  </r>
  <r>
    <x v="5"/>
    <x v="1"/>
  </r>
  <r>
    <x v="1"/>
    <x v="2"/>
  </r>
  <r>
    <x v="1"/>
    <x v="2"/>
  </r>
  <r>
    <x v="3"/>
    <x v="0"/>
  </r>
  <r>
    <x v="3"/>
    <x v="1"/>
  </r>
  <r>
    <x v="1"/>
    <x v="2"/>
  </r>
  <r>
    <x v="1"/>
    <x v="2"/>
  </r>
  <r>
    <x v="0"/>
    <x v="0"/>
  </r>
  <r>
    <x v="0"/>
    <x v="1"/>
  </r>
  <r>
    <x v="1"/>
    <x v="2"/>
  </r>
  <r>
    <x v="1"/>
    <x v="2"/>
  </r>
  <r>
    <x v="5"/>
    <x v="1"/>
  </r>
  <r>
    <x v="5"/>
    <x v="3"/>
  </r>
  <r>
    <x v="1"/>
    <x v="2"/>
  </r>
  <r>
    <x v="1"/>
    <x v="2"/>
  </r>
  <r>
    <x v="3"/>
    <x v="1"/>
  </r>
  <r>
    <x v="3"/>
    <x v="0"/>
  </r>
  <r>
    <x v="1"/>
    <x v="2"/>
  </r>
  <r>
    <x v="1"/>
    <x v="2"/>
  </r>
  <r>
    <x v="0"/>
    <x v="3"/>
  </r>
  <r>
    <x v="0"/>
    <x v="1"/>
  </r>
  <r>
    <x v="1"/>
    <x v="2"/>
  </r>
  <r>
    <x v="1"/>
    <x v="2"/>
  </r>
  <r>
    <x v="5"/>
    <x v="1"/>
  </r>
  <r>
    <x v="5"/>
    <x v="3"/>
  </r>
  <r>
    <x v="1"/>
    <x v="2"/>
  </r>
  <r>
    <x v="1"/>
    <x v="2"/>
  </r>
  <r>
    <x v="5"/>
    <x v="3"/>
  </r>
  <r>
    <x v="5"/>
    <x v="1"/>
  </r>
  <r>
    <x v="1"/>
    <x v="2"/>
  </r>
  <r>
    <x v="1"/>
    <x v="2"/>
  </r>
  <r>
    <x v="2"/>
    <x v="3"/>
  </r>
  <r>
    <x v="2"/>
    <x v="1"/>
  </r>
  <r>
    <x v="1"/>
    <x v="2"/>
  </r>
  <r>
    <x v="1"/>
    <x v="2"/>
  </r>
  <r>
    <x v="3"/>
    <x v="3"/>
  </r>
  <r>
    <x v="3"/>
    <x v="1"/>
  </r>
  <r>
    <x v="1"/>
    <x v="2"/>
  </r>
  <r>
    <x v="1"/>
    <x v="2"/>
  </r>
  <r>
    <x v="4"/>
    <x v="3"/>
  </r>
  <r>
    <x v="4"/>
    <x v="1"/>
  </r>
  <r>
    <x v="1"/>
    <x v="2"/>
  </r>
  <r>
    <x v="1"/>
    <x v="2"/>
  </r>
  <r>
    <x v="3"/>
    <x v="0"/>
  </r>
  <r>
    <x v="3"/>
    <x v="1"/>
  </r>
  <r>
    <x v="1"/>
    <x v="2"/>
  </r>
  <r>
    <x v="1"/>
    <x v="2"/>
  </r>
  <r>
    <x v="5"/>
    <x v="1"/>
  </r>
  <r>
    <x v="5"/>
    <x v="0"/>
  </r>
  <r>
    <x v="1"/>
    <x v="2"/>
  </r>
  <r>
    <x v="1"/>
    <x v="2"/>
  </r>
  <r>
    <x v="0"/>
    <x v="3"/>
  </r>
  <r>
    <x v="0"/>
    <x v="1"/>
  </r>
  <r>
    <x v="1"/>
    <x v="2"/>
  </r>
  <r>
    <x v="1"/>
    <x v="2"/>
  </r>
  <r>
    <x v="5"/>
    <x v="1"/>
  </r>
  <r>
    <x v="5"/>
    <x v="3"/>
  </r>
  <r>
    <x v="1"/>
    <x v="2"/>
  </r>
  <r>
    <x v="1"/>
    <x v="2"/>
  </r>
  <r>
    <x v="3"/>
    <x v="1"/>
  </r>
  <r>
    <x v="3"/>
    <x v="3"/>
  </r>
  <r>
    <x v="1"/>
    <x v="2"/>
  </r>
  <r>
    <x v="1"/>
    <x v="2"/>
  </r>
  <r>
    <x v="0"/>
    <x v="1"/>
  </r>
  <r>
    <x v="0"/>
    <x v="3"/>
  </r>
  <r>
    <x v="1"/>
    <x v="2"/>
  </r>
  <r>
    <x v="1"/>
    <x v="2"/>
  </r>
  <r>
    <x v="5"/>
    <x v="1"/>
  </r>
  <r>
    <x v="5"/>
    <x v="3"/>
  </r>
  <r>
    <x v="1"/>
    <x v="2"/>
  </r>
  <r>
    <x v="1"/>
    <x v="2"/>
  </r>
  <r>
    <x v="3"/>
    <x v="3"/>
  </r>
  <r>
    <x v="3"/>
    <x v="1"/>
  </r>
  <r>
    <x v="1"/>
    <x v="2"/>
  </r>
  <r>
    <x v="1"/>
    <x v="2"/>
  </r>
  <r>
    <x v="0"/>
    <x v="1"/>
  </r>
  <r>
    <x v="0"/>
    <x v="3"/>
  </r>
  <r>
    <x v="1"/>
    <x v="2"/>
  </r>
  <r>
    <x v="1"/>
    <x v="2"/>
  </r>
  <r>
    <x v="3"/>
    <x v="1"/>
  </r>
  <r>
    <x v="3"/>
    <x v="0"/>
  </r>
  <r>
    <x v="1"/>
    <x v="2"/>
  </r>
  <r>
    <x v="1"/>
    <x v="2"/>
  </r>
  <r>
    <x v="3"/>
    <x v="1"/>
  </r>
  <r>
    <x v="3"/>
    <x v="3"/>
  </r>
  <r>
    <x v="1"/>
    <x v="2"/>
  </r>
  <r>
    <x v="1"/>
    <x v="2"/>
  </r>
  <r>
    <x v="5"/>
    <x v="3"/>
  </r>
  <r>
    <x v="5"/>
    <x v="1"/>
  </r>
  <r>
    <x v="1"/>
    <x v="2"/>
  </r>
  <r>
    <x v="1"/>
    <x v="2"/>
  </r>
  <r>
    <x v="3"/>
    <x v="3"/>
  </r>
  <r>
    <x v="3"/>
    <x v="1"/>
  </r>
  <r>
    <x v="1"/>
    <x v="2"/>
  </r>
  <r>
    <x v="1"/>
    <x v="2"/>
  </r>
  <r>
    <x v="0"/>
    <x v="1"/>
  </r>
  <r>
    <x v="0"/>
    <x v="3"/>
  </r>
  <r>
    <x v="1"/>
    <x v="2"/>
  </r>
  <r>
    <x v="1"/>
    <x v="2"/>
  </r>
  <r>
    <x v="5"/>
    <x v="3"/>
  </r>
  <r>
    <x v="5"/>
    <x v="1"/>
  </r>
  <r>
    <x v="1"/>
    <x v="2"/>
  </r>
  <r>
    <x v="1"/>
    <x v="2"/>
  </r>
  <r>
    <x v="3"/>
    <x v="1"/>
  </r>
  <r>
    <x v="3"/>
    <x v="0"/>
  </r>
  <r>
    <x v="1"/>
    <x v="2"/>
  </r>
  <r>
    <x v="1"/>
    <x v="2"/>
  </r>
  <r>
    <x v="0"/>
    <x v="0"/>
  </r>
  <r>
    <x v="0"/>
    <x v="1"/>
  </r>
  <r>
    <x v="1"/>
    <x v="2"/>
  </r>
  <r>
    <x v="1"/>
    <x v="2"/>
  </r>
  <r>
    <x v="5"/>
    <x v="3"/>
  </r>
  <r>
    <x v="5"/>
    <x v="1"/>
  </r>
  <r>
    <x v="1"/>
    <x v="2"/>
  </r>
  <r>
    <x v="1"/>
    <x v="2"/>
  </r>
  <r>
    <x v="3"/>
    <x v="1"/>
  </r>
  <r>
    <x v="3"/>
    <x v="0"/>
  </r>
  <r>
    <x v="1"/>
    <x v="2"/>
  </r>
  <r>
    <x v="1"/>
    <x v="2"/>
  </r>
  <r>
    <x v="3"/>
    <x v="1"/>
  </r>
  <r>
    <x v="3"/>
    <x v="3"/>
  </r>
  <r>
    <x v="1"/>
    <x v="2"/>
  </r>
  <r>
    <x v="1"/>
    <x v="2"/>
  </r>
  <r>
    <x v="0"/>
    <x v="1"/>
  </r>
  <r>
    <x v="0"/>
    <x v="0"/>
  </r>
  <r>
    <x v="1"/>
    <x v="2"/>
  </r>
  <r>
    <x v="1"/>
    <x v="2"/>
  </r>
  <r>
    <x v="5"/>
    <x v="1"/>
  </r>
  <r>
    <x v="5"/>
    <x v="3"/>
  </r>
  <r>
    <x v="1"/>
    <x v="2"/>
  </r>
  <r>
    <x v="1"/>
    <x v="2"/>
  </r>
  <r>
    <x v="3"/>
    <x v="1"/>
  </r>
  <r>
    <x v="3"/>
    <x v="0"/>
  </r>
  <r>
    <x v="1"/>
    <x v="2"/>
  </r>
  <r>
    <x v="1"/>
    <x v="2"/>
  </r>
  <r>
    <x v="5"/>
    <x v="1"/>
  </r>
  <r>
    <x v="5"/>
    <x v="3"/>
  </r>
  <r>
    <x v="1"/>
    <x v="2"/>
  </r>
  <r>
    <x v="1"/>
    <x v="2"/>
  </r>
  <r>
    <x v="3"/>
    <x v="3"/>
  </r>
  <r>
    <x v="3"/>
    <x v="1"/>
  </r>
  <r>
    <x v="1"/>
    <x v="2"/>
  </r>
  <r>
    <x v="1"/>
    <x v="2"/>
  </r>
  <r>
    <x v="0"/>
    <x v="1"/>
  </r>
  <r>
    <x v="0"/>
    <x v="3"/>
  </r>
  <r>
    <x v="1"/>
    <x v="2"/>
  </r>
  <r>
    <x v="1"/>
    <x v="2"/>
  </r>
  <r>
    <x v="5"/>
    <x v="1"/>
  </r>
  <r>
    <x v="5"/>
    <x v="3"/>
  </r>
  <r>
    <x v="1"/>
    <x v="2"/>
  </r>
  <r>
    <x v="1"/>
    <x v="2"/>
  </r>
  <r>
    <x v="5"/>
    <x v="1"/>
  </r>
  <r>
    <x v="5"/>
    <x v="3"/>
  </r>
  <r>
    <x v="1"/>
    <x v="2"/>
  </r>
  <r>
    <x v="1"/>
    <x v="2"/>
  </r>
  <r>
    <x v="3"/>
    <x v="3"/>
  </r>
  <r>
    <x v="3"/>
    <x v="1"/>
  </r>
  <r>
    <x v="1"/>
    <x v="2"/>
  </r>
  <r>
    <x v="1"/>
    <x v="2"/>
  </r>
  <r>
    <x v="0"/>
    <x v="3"/>
  </r>
  <r>
    <x v="0"/>
    <x v="1"/>
  </r>
  <r>
    <x v="1"/>
    <x v="2"/>
  </r>
  <r>
    <x v="1"/>
    <x v="2"/>
  </r>
  <r>
    <x v="3"/>
    <x v="1"/>
  </r>
  <r>
    <x v="3"/>
    <x v="0"/>
  </r>
  <r>
    <x v="1"/>
    <x v="2"/>
  </r>
  <r>
    <x v="1"/>
    <x v="2"/>
  </r>
  <r>
    <x v="5"/>
    <x v="1"/>
  </r>
  <r>
    <x v="5"/>
    <x v="0"/>
  </r>
  <r>
    <x v="1"/>
    <x v="2"/>
  </r>
  <r>
    <x v="1"/>
    <x v="2"/>
  </r>
  <r>
    <x v="3"/>
    <x v="1"/>
  </r>
  <r>
    <x v="3"/>
    <x v="0"/>
  </r>
  <r>
    <x v="1"/>
    <x v="2"/>
  </r>
  <r>
    <x v="1"/>
    <x v="2"/>
  </r>
  <r>
    <x v="5"/>
    <x v="1"/>
  </r>
  <r>
    <x v="5"/>
    <x v="3"/>
  </r>
  <r>
    <x v="1"/>
    <x v="2"/>
  </r>
  <r>
    <x v="1"/>
    <x v="2"/>
  </r>
  <r>
    <x v="0"/>
    <x v="1"/>
  </r>
  <r>
    <x v="0"/>
    <x v="0"/>
  </r>
  <r>
    <x v="1"/>
    <x v="2"/>
  </r>
  <r>
    <x v="1"/>
    <x v="2"/>
  </r>
  <r>
    <x v="5"/>
    <x v="1"/>
  </r>
  <r>
    <x v="5"/>
    <x v="3"/>
  </r>
  <r>
    <x v="1"/>
    <x v="2"/>
  </r>
  <r>
    <x v="1"/>
    <x v="2"/>
  </r>
  <r>
    <x v="3"/>
    <x v="1"/>
  </r>
  <r>
    <x v="3"/>
    <x v="3"/>
  </r>
  <r>
    <x v="1"/>
    <x v="2"/>
  </r>
  <r>
    <x v="1"/>
    <x v="2"/>
  </r>
  <r>
    <x v="5"/>
    <x v="1"/>
  </r>
  <r>
    <x v="5"/>
    <x v="0"/>
  </r>
  <r>
    <x v="1"/>
    <x v="2"/>
  </r>
  <r>
    <x v="1"/>
    <x v="2"/>
  </r>
  <r>
    <x v="3"/>
    <x v="0"/>
  </r>
  <r>
    <x v="3"/>
    <x v="1"/>
  </r>
  <r>
    <x v="1"/>
    <x v="2"/>
  </r>
  <r>
    <x v="1"/>
    <x v="2"/>
  </r>
  <r>
    <x v="0"/>
    <x v="0"/>
  </r>
  <r>
    <x v="0"/>
    <x v="1"/>
  </r>
  <r>
    <x v="1"/>
    <x v="2"/>
  </r>
  <r>
    <x v="1"/>
    <x v="2"/>
  </r>
  <r>
    <x v="3"/>
    <x v="0"/>
  </r>
  <r>
    <x v="3"/>
    <x v="1"/>
  </r>
  <r>
    <x v="1"/>
    <x v="2"/>
  </r>
  <r>
    <x v="1"/>
    <x v="2"/>
  </r>
  <r>
    <x v="5"/>
    <x v="3"/>
  </r>
  <r>
    <x v="5"/>
    <x v="1"/>
  </r>
  <r>
    <x v="1"/>
    <x v="2"/>
  </r>
  <r>
    <x v="1"/>
    <x v="2"/>
  </r>
  <r>
    <x v="0"/>
    <x v="0"/>
  </r>
  <r>
    <x v="0"/>
    <x v="1"/>
  </r>
  <r>
    <x v="1"/>
    <x v="2"/>
  </r>
  <r>
    <x v="1"/>
    <x v="2"/>
  </r>
  <r>
    <x v="3"/>
    <x v="1"/>
  </r>
  <r>
    <x v="3"/>
    <x v="0"/>
  </r>
  <r>
    <x v="1"/>
    <x v="2"/>
  </r>
  <r>
    <x v="1"/>
    <x v="2"/>
  </r>
  <r>
    <x v="0"/>
    <x v="1"/>
  </r>
  <r>
    <x v="0"/>
    <x v="0"/>
  </r>
  <r>
    <x v="1"/>
    <x v="2"/>
  </r>
  <r>
    <x v="1"/>
    <x v="2"/>
  </r>
  <r>
    <x v="5"/>
    <x v="1"/>
  </r>
  <r>
    <x v="5"/>
    <x v="3"/>
  </r>
  <r>
    <x v="1"/>
    <x v="2"/>
  </r>
  <r>
    <x v="1"/>
    <x v="2"/>
  </r>
  <r>
    <x v="5"/>
    <x v="1"/>
  </r>
  <r>
    <x v="5"/>
    <x v="3"/>
  </r>
  <r>
    <x v="1"/>
    <x v="2"/>
  </r>
  <r>
    <x v="1"/>
    <x v="2"/>
  </r>
  <r>
    <x v="5"/>
    <x v="1"/>
  </r>
  <r>
    <x v="5"/>
    <x v="0"/>
  </r>
  <r>
    <x v="1"/>
    <x v="2"/>
  </r>
  <r>
    <x v="1"/>
    <x v="2"/>
  </r>
  <r>
    <x v="5"/>
    <x v="3"/>
  </r>
  <r>
    <x v="5"/>
    <x v="1"/>
  </r>
  <r>
    <x v="1"/>
    <x v="2"/>
  </r>
  <r>
    <x v="1"/>
    <x v="2"/>
  </r>
  <r>
    <x v="5"/>
    <x v="1"/>
  </r>
  <r>
    <x v="5"/>
    <x v="0"/>
  </r>
  <r>
    <x v="1"/>
    <x v="2"/>
  </r>
  <r>
    <x v="1"/>
    <x v="2"/>
  </r>
  <r>
    <x v="5"/>
    <x v="1"/>
  </r>
  <r>
    <x v="5"/>
    <x v="3"/>
  </r>
  <r>
    <x v="1"/>
    <x v="2"/>
  </r>
  <r>
    <x v="1"/>
    <x v="2"/>
  </r>
  <r>
    <x v="5"/>
    <x v="1"/>
  </r>
  <r>
    <x v="5"/>
    <x v="0"/>
  </r>
  <r>
    <x v="1"/>
    <x v="2"/>
  </r>
  <r>
    <x v="1"/>
    <x v="2"/>
  </r>
  <r>
    <x v="5"/>
    <x v="0"/>
  </r>
  <r>
    <x v="5"/>
    <x v="1"/>
  </r>
  <r>
    <x v="1"/>
    <x v="2"/>
  </r>
  <r>
    <x v="1"/>
    <x v="2"/>
  </r>
  <r>
    <x v="2"/>
    <x v="1"/>
  </r>
  <r>
    <x v="2"/>
    <x v="3"/>
  </r>
  <r>
    <x v="1"/>
    <x v="2"/>
  </r>
  <r>
    <x v="1"/>
    <x v="2"/>
  </r>
  <r>
    <x v="5"/>
    <x v="3"/>
  </r>
  <r>
    <x v="5"/>
    <x v="1"/>
  </r>
  <r>
    <x v="1"/>
    <x v="2"/>
  </r>
  <r>
    <x v="1"/>
    <x v="2"/>
  </r>
  <r>
    <x v="5"/>
    <x v="0"/>
  </r>
  <r>
    <x v="5"/>
    <x v="1"/>
  </r>
  <r>
    <x v="1"/>
    <x v="2"/>
  </r>
  <r>
    <x v="1"/>
    <x v="2"/>
  </r>
  <r>
    <x v="5"/>
    <x v="1"/>
  </r>
  <r>
    <x v="5"/>
    <x v="0"/>
  </r>
  <r>
    <x v="1"/>
    <x v="2"/>
  </r>
  <r>
    <x v="1"/>
    <x v="2"/>
  </r>
  <r>
    <x v="2"/>
    <x v="1"/>
  </r>
  <r>
    <x v="2"/>
    <x v="3"/>
  </r>
  <r>
    <x v="1"/>
    <x v="2"/>
  </r>
  <r>
    <x v="1"/>
    <x v="2"/>
  </r>
  <r>
    <x v="5"/>
    <x v="1"/>
  </r>
  <r>
    <x v="5"/>
    <x v="0"/>
  </r>
  <r>
    <x v="1"/>
    <x v="2"/>
  </r>
  <r>
    <x v="1"/>
    <x v="2"/>
  </r>
  <r>
    <x v="2"/>
    <x v="3"/>
  </r>
  <r>
    <x v="2"/>
    <x v="1"/>
  </r>
  <r>
    <x v="1"/>
    <x v="2"/>
  </r>
  <r>
    <x v="1"/>
    <x v="2"/>
  </r>
  <r>
    <x v="2"/>
    <x v="1"/>
  </r>
  <r>
    <x v="2"/>
    <x v="3"/>
  </r>
  <r>
    <x v="1"/>
    <x v="2"/>
  </r>
  <r>
    <x v="1"/>
    <x v="2"/>
  </r>
  <r>
    <x v="5"/>
    <x v="1"/>
  </r>
  <r>
    <x v="5"/>
    <x v="0"/>
  </r>
  <r>
    <x v="1"/>
    <x v="2"/>
  </r>
  <r>
    <x v="1"/>
    <x v="2"/>
  </r>
  <r>
    <x v="2"/>
    <x v="3"/>
  </r>
  <r>
    <x v="2"/>
    <x v="1"/>
  </r>
  <r>
    <x v="1"/>
    <x v="2"/>
  </r>
  <r>
    <x v="1"/>
    <x v="2"/>
  </r>
  <r>
    <x v="5"/>
    <x v="1"/>
  </r>
  <r>
    <x v="5"/>
    <x v="3"/>
  </r>
  <r>
    <x v="1"/>
    <x v="2"/>
  </r>
  <r>
    <x v="1"/>
    <x v="2"/>
  </r>
  <r>
    <x v="5"/>
    <x v="1"/>
  </r>
  <r>
    <x v="5"/>
    <x v="3"/>
  </r>
  <r>
    <x v="1"/>
    <x v="2"/>
  </r>
  <r>
    <x v="1"/>
    <x v="2"/>
  </r>
  <r>
    <x v="5"/>
    <x v="1"/>
  </r>
  <r>
    <x v="5"/>
    <x v="3"/>
  </r>
  <r>
    <x v="1"/>
    <x v="2"/>
  </r>
  <r>
    <x v="1"/>
    <x v="2"/>
  </r>
  <r>
    <x v="2"/>
    <x v="1"/>
  </r>
  <r>
    <x v="2"/>
    <x v="0"/>
  </r>
  <r>
    <x v="1"/>
    <x v="2"/>
  </r>
  <r>
    <x v="1"/>
    <x v="2"/>
  </r>
  <r>
    <x v="5"/>
    <x v="3"/>
  </r>
  <r>
    <x v="5"/>
    <x v="1"/>
  </r>
  <r>
    <x v="1"/>
    <x v="2"/>
  </r>
  <r>
    <x v="1"/>
    <x v="2"/>
  </r>
  <r>
    <x v="2"/>
    <x v="3"/>
  </r>
  <r>
    <x v="2"/>
    <x v="1"/>
  </r>
  <r>
    <x v="1"/>
    <x v="2"/>
  </r>
  <r>
    <x v="1"/>
    <x v="2"/>
  </r>
  <r>
    <x v="5"/>
    <x v="0"/>
  </r>
  <r>
    <x v="5"/>
    <x v="1"/>
  </r>
  <r>
    <x v="1"/>
    <x v="2"/>
  </r>
  <r>
    <x v="1"/>
    <x v="2"/>
  </r>
  <r>
    <x v="5"/>
    <x v="1"/>
  </r>
  <r>
    <x v="5"/>
    <x v="0"/>
  </r>
  <r>
    <x v="1"/>
    <x v="2"/>
  </r>
  <r>
    <x v="1"/>
    <x v="2"/>
  </r>
  <r>
    <x v="2"/>
    <x v="3"/>
  </r>
  <r>
    <x v="2"/>
    <x v="1"/>
  </r>
  <r>
    <x v="1"/>
    <x v="2"/>
  </r>
  <r>
    <x v="1"/>
    <x v="2"/>
  </r>
  <r>
    <x v="5"/>
    <x v="3"/>
  </r>
  <r>
    <x v="5"/>
    <x v="1"/>
  </r>
  <r>
    <x v="1"/>
    <x v="2"/>
  </r>
  <r>
    <x v="1"/>
    <x v="2"/>
  </r>
  <r>
    <x v="5"/>
    <x v="3"/>
  </r>
  <r>
    <x v="5"/>
    <x v="1"/>
  </r>
  <r>
    <x v="1"/>
    <x v="2"/>
  </r>
  <r>
    <x v="1"/>
    <x v="2"/>
  </r>
  <r>
    <x v="2"/>
    <x v="1"/>
  </r>
  <r>
    <x v="2"/>
    <x v="3"/>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r>
    <x v="1"/>
    <x v="2"/>
  </r>
  <r>
    <x v="1"/>
    <x v="2"/>
  </r>
  <r>
    <x v="6"/>
    <x v="1"/>
  </r>
  <r>
    <x v="6"/>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ﾋﾟﾎﾞｯﾄﾃｰﾌﾞﾙ1" cacheId="0" dataOnRows="1" applyNumberFormats="0" applyBorderFormats="0" applyFontFormats="0" applyPatternFormats="0" applyAlignmentFormats="0" applyWidthHeightFormats="1" dataCaption="データ" updatedVersion="3" minRefreshableVersion="3" showMemberPropertyTips="0" useAutoFormatting="1" itemPrintTitles="1" createdVersion="3" indent="0" compact="0" compactData="0" gridDropZones="1">
  <location ref="A3:D9" firstHeaderRow="1" firstDataRow="2" firstDataCol="1"/>
  <pivotFields count="2">
    <pivotField axis="axisRow" compact="0" outline="0" subtotalTop="0" showAll="0" includeNewItemsInFilter="1">
      <items count="8">
        <item h="1" x="6"/>
        <item x="0"/>
        <item x="3"/>
        <item x="2"/>
        <item h="1" x="1"/>
        <item x="5"/>
        <item x="4"/>
        <item t="default"/>
      </items>
    </pivotField>
    <pivotField axis="axisCol" dataField="1" compact="0" outline="0" subtotalTop="0" showAll="0" includeNewItemsInFilter="1">
      <items count="6">
        <item h="1" x="4"/>
        <item h="1" x="1"/>
        <item x="0"/>
        <item x="3"/>
        <item h="1" x="2"/>
        <item t="default"/>
      </items>
    </pivotField>
  </pivotFields>
  <rowFields count="1">
    <field x="0"/>
  </rowFields>
  <rowItems count="5">
    <i>
      <x v="1"/>
    </i>
    <i>
      <x v="2"/>
    </i>
    <i>
      <x v="3"/>
    </i>
    <i>
      <x v="6"/>
    </i>
    <i t="grand">
      <x/>
    </i>
  </rowItems>
  <colFields count="1">
    <field x="1"/>
  </colFields>
  <colItems count="3">
    <i>
      <x v="2"/>
    </i>
    <i>
      <x v="3"/>
    </i>
    <i t="grand">
      <x/>
    </i>
  </colItems>
  <dataFields count="1">
    <dataField name="データの個数 / 勝敗" fld="1" subtotal="count" baseField="0" baseItem="0"/>
  </dataFields>
  <formats count="18">
    <format dxfId="21">
      <pivotArea outline="0" fieldPosition="0">
        <references count="1">
          <reference field="1" count="4" selected="0">
            <x v="0"/>
            <x v="1"/>
            <x v="2"/>
            <x v="3"/>
          </reference>
        </references>
      </pivotArea>
    </format>
    <format dxfId="20">
      <pivotArea type="origin" dataOnly="0" labelOnly="1" outline="0" fieldPosition="0"/>
    </format>
    <format dxfId="19">
      <pivotArea field="0" type="button" dataOnly="0" labelOnly="1" outline="0" axis="axisRow" fieldPosition="0"/>
    </format>
    <format dxfId="18">
      <pivotArea field="1" type="button" dataOnly="0" labelOnly="1" outline="0" axis="axisCol" fieldPosition="0"/>
    </format>
    <format dxfId="17">
      <pivotArea type="topRight" dataOnly="0" labelOnly="1" outline="0" fieldPosition="0"/>
    </format>
    <format dxfId="16">
      <pivotArea dataOnly="0" labelOnly="1" outline="0" fieldPosition="0">
        <references count="1">
          <reference field="0" count="0"/>
        </references>
      </pivotArea>
    </format>
    <format dxfId="15">
      <pivotArea dataOnly="0" labelOnly="1" grandRow="1" outline="0" fieldPosition="0"/>
    </format>
    <format dxfId="14">
      <pivotArea dataOnly="0" labelOnly="1" outline="0" fieldPosition="0">
        <references count="1">
          <reference field="1" count="4">
            <x v="0"/>
            <x v="1"/>
            <x v="2"/>
            <x v="3"/>
          </reference>
        </references>
      </pivotArea>
    </format>
    <format dxfId="13">
      <pivotArea dataOnly="0" labelOnly="1" outline="0" fieldPosition="0">
        <references count="1">
          <reference field="1" count="2">
            <x v="2"/>
            <x v="3"/>
          </reference>
        </references>
      </pivotArea>
    </format>
    <format dxfId="12">
      <pivotArea outline="0" fieldPosition="0">
        <references count="1">
          <reference field="1" count="3" selected="0">
            <x v="1"/>
            <x v="2"/>
            <x v="3"/>
          </reference>
        </references>
      </pivotArea>
    </format>
    <format dxfId="11">
      <pivotArea field="0" type="button" dataOnly="0" labelOnly="1" outline="0" axis="axisRow" fieldPosition="0"/>
    </format>
    <format dxfId="10">
      <pivotArea dataOnly="0" labelOnly="1" outline="0" fieldPosition="0">
        <references count="1">
          <reference field="0" count="0"/>
        </references>
      </pivotArea>
    </format>
    <format dxfId="9">
      <pivotArea dataOnly="0" labelOnly="1" grandRow="1" outline="0" fieldPosition="0"/>
    </format>
    <format dxfId="8">
      <pivotArea dataOnly="0" labelOnly="1" outline="0" fieldPosition="0">
        <references count="1">
          <reference field="1" count="3">
            <x v="1"/>
            <x v="2"/>
            <x v="3"/>
          </reference>
        </references>
      </pivotArea>
    </format>
    <format dxfId="7">
      <pivotArea outline="0" fieldPosition="0">
        <references count="1">
          <reference field="1" count="1" selected="0">
            <x v="2"/>
          </reference>
        </references>
      </pivotArea>
    </format>
    <format dxfId="6">
      <pivotArea outline="0" fieldPosition="0">
        <references count="1">
          <reference field="1" count="1" selected="0">
            <x v="2"/>
          </reference>
        </references>
      </pivotArea>
    </format>
    <format dxfId="5">
      <pivotArea outline="0" fieldPosition="0">
        <references count="1">
          <reference field="1" count="1" selected="0">
            <x v="3"/>
          </reference>
        </references>
      </pivotArea>
    </format>
    <format dxfId="4">
      <pivotArea outline="0" fieldPosition="0">
        <references count="1">
          <reference field="1" count="1" selected="0">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1" dataOnRows="1" applyNumberFormats="0" applyBorderFormats="0" applyFontFormats="0" applyPatternFormats="0" applyAlignmentFormats="0" applyWidthHeightFormats="1" dataCaption="データ" updatedVersion="3" minRefreshableVersion="3" showMemberPropertyTips="0" useAutoFormatting="1" itemPrintTitles="1" createdVersion="3" indent="0" compact="0" compactData="0" gridDropZones="1">
  <location ref="A3:D10" firstHeaderRow="1" firstDataRow="2" firstDataCol="1"/>
  <pivotFields count="2">
    <pivotField axis="axisRow" compact="0" outline="0" subtotalTop="0" showAll="0" includeNewItemsInFilter="1">
      <items count="9">
        <item h="1" m="1" x="7"/>
        <item x="2"/>
        <item x="0"/>
        <item x="5"/>
        <item x="3"/>
        <item x="4"/>
        <item h="1" x="1"/>
        <item x="6"/>
        <item t="default"/>
      </items>
    </pivotField>
    <pivotField axis="axisCol" dataField="1" compact="0" outline="0" subtotalTop="0" showAll="0" includeNewItemsInFilter="1">
      <items count="6">
        <item h="1" m="1" x="4"/>
        <item h="1" x="1"/>
        <item x="3"/>
        <item x="0"/>
        <item h="1" x="2"/>
        <item t="default"/>
      </items>
    </pivotField>
  </pivotFields>
  <rowFields count="1">
    <field x="0"/>
  </rowFields>
  <rowItems count="6">
    <i>
      <x v="1"/>
    </i>
    <i>
      <x v="2"/>
    </i>
    <i>
      <x v="3"/>
    </i>
    <i>
      <x v="4"/>
    </i>
    <i>
      <x v="5"/>
    </i>
    <i t="grand">
      <x/>
    </i>
  </rowItems>
  <colFields count="1">
    <field x="1"/>
  </colFields>
  <colItems count="3">
    <i>
      <x v="2"/>
    </i>
    <i>
      <x v="3"/>
    </i>
    <i t="grand">
      <x/>
    </i>
  </colItems>
  <dataFields count="1">
    <dataField name="データの個数 / 勝敗" fld="1" subtotal="count" baseField="0" baseItem="0"/>
  </dataFields>
  <formats count="4">
    <format dxfId="3">
      <pivotArea outline="0" fieldPosition="0">
        <references count="1">
          <reference field="1" count="1" selected="0">
            <x v="2"/>
          </reference>
        </references>
      </pivotArea>
    </format>
    <format dxfId="2">
      <pivotArea outline="0" fieldPosition="0">
        <references count="1">
          <reference field="1" count="1" selected="0">
            <x v="2"/>
          </reference>
        </references>
      </pivotArea>
    </format>
    <format dxfId="1">
      <pivotArea outline="0" fieldPosition="0">
        <references count="1">
          <reference field="1" count="1" selected="0">
            <x v="3"/>
          </reference>
        </references>
      </pivotArea>
    </format>
    <format dxfId="0">
      <pivotArea outline="0" fieldPosition="0">
        <references count="1">
          <reference field="1" count="1" selected="0">
            <x v="3"/>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dimension ref="A1:AG1169"/>
  <sheetViews>
    <sheetView tabSelected="1" zoomScaleNormal="100" workbookViewId="0">
      <pane ySplit="1" topLeftCell="A2" activePane="bottomLeft" state="frozen"/>
      <selection pane="bottomLeft" activeCell="H23" sqref="H23"/>
    </sheetView>
  </sheetViews>
  <sheetFormatPr defaultRowHeight="13.5"/>
  <cols>
    <col min="1" max="1" width="4.125" customWidth="1"/>
    <col min="2" max="2" width="12.125" customWidth="1"/>
    <col min="3" max="4" width="7.625" customWidth="1"/>
    <col min="5" max="5" width="15.625" customWidth="1"/>
    <col min="6" max="6" width="5.75" style="46" customWidth="1"/>
    <col min="7" max="7" width="11.875" style="52" customWidth="1"/>
    <col min="8" max="11" width="10.75" customWidth="1"/>
    <col min="12" max="12" width="4.5" style="46" customWidth="1"/>
    <col min="13" max="13" width="5.625" style="46" customWidth="1"/>
    <col min="14" max="14" width="9.625" customWidth="1"/>
    <col min="15" max="15" width="9.625" style="99" customWidth="1"/>
    <col min="16" max="16" width="13" style="46" customWidth="1"/>
  </cols>
  <sheetData>
    <row r="1" spans="1:33" ht="51" customHeight="1">
      <c r="A1" s="72"/>
      <c r="B1" s="13"/>
      <c r="C1" s="13"/>
      <c r="D1" s="13"/>
      <c r="E1" s="13"/>
      <c r="F1" s="77"/>
      <c r="G1" s="49"/>
      <c r="H1" s="13"/>
      <c r="I1" s="13"/>
      <c r="O1" s="208" t="s">
        <v>3</v>
      </c>
      <c r="P1" s="208"/>
    </row>
    <row r="2" spans="1:33" ht="17.25">
      <c r="A2" s="72"/>
      <c r="B2" s="13"/>
      <c r="C2" s="13"/>
      <c r="D2" s="13"/>
      <c r="E2" s="13"/>
      <c r="F2" s="77"/>
      <c r="G2" s="49"/>
      <c r="H2" s="13"/>
      <c r="I2" s="13"/>
      <c r="O2" s="98"/>
      <c r="P2" s="12"/>
    </row>
    <row r="3" spans="1:33">
      <c r="A3" s="73" t="s">
        <v>1</v>
      </c>
      <c r="Q3" s="10"/>
      <c r="U3" s="214"/>
      <c r="V3" s="215"/>
      <c r="W3" s="215"/>
      <c r="X3" s="215"/>
    </row>
    <row r="4" spans="1:33">
      <c r="B4" t="s">
        <v>5</v>
      </c>
      <c r="L4" s="210"/>
      <c r="M4" s="210"/>
      <c r="N4" s="210"/>
      <c r="O4" s="210"/>
      <c r="U4" s="215"/>
      <c r="V4" s="215"/>
      <c r="W4" s="215"/>
      <c r="X4" s="215"/>
    </row>
    <row r="5" spans="1:33">
      <c r="B5" t="s">
        <v>30</v>
      </c>
      <c r="L5" s="210"/>
      <c r="M5" s="210"/>
      <c r="N5" s="210"/>
      <c r="O5" s="210"/>
      <c r="U5" s="215"/>
      <c r="V5" s="215"/>
      <c r="W5" s="215"/>
      <c r="X5" s="215"/>
    </row>
    <row r="6" spans="1:33">
      <c r="B6" t="s">
        <v>77</v>
      </c>
      <c r="L6" s="111"/>
      <c r="M6" s="111"/>
      <c r="N6" s="111"/>
      <c r="O6" s="181" t="s">
        <v>117</v>
      </c>
      <c r="P6" s="180"/>
      <c r="Q6" s="114"/>
      <c r="R6" s="114"/>
      <c r="U6" s="215"/>
      <c r="V6" s="215"/>
      <c r="W6" s="215"/>
      <c r="X6" s="215"/>
    </row>
    <row r="7" spans="1:33">
      <c r="A7" s="13"/>
      <c r="B7" s="13"/>
      <c r="C7" s="13"/>
      <c r="D7" s="13"/>
      <c r="E7" s="13"/>
      <c r="F7" s="77"/>
      <c r="G7" s="49"/>
      <c r="H7" s="13"/>
      <c r="I7" s="13"/>
      <c r="O7" s="98"/>
      <c r="P7" s="44"/>
      <c r="U7" s="215"/>
      <c r="V7" s="215"/>
      <c r="W7" s="215"/>
      <c r="X7" s="215"/>
    </row>
    <row r="8" spans="1:33" ht="14.25" thickBot="1">
      <c r="B8" s="29" t="s">
        <v>4</v>
      </c>
      <c r="C8" s="29"/>
      <c r="D8" s="29"/>
      <c r="E8" s="29"/>
      <c r="F8" s="78"/>
      <c r="G8" s="50"/>
      <c r="H8" s="14" t="s">
        <v>17</v>
      </c>
      <c r="I8" s="14" t="s">
        <v>2</v>
      </c>
      <c r="J8" s="14" t="s">
        <v>9</v>
      </c>
      <c r="K8" s="14" t="s">
        <v>23</v>
      </c>
      <c r="L8" s="209" t="s">
        <v>25</v>
      </c>
      <c r="M8" s="209"/>
      <c r="N8" s="209"/>
      <c r="O8" s="209"/>
      <c r="P8" s="209"/>
      <c r="U8" s="215"/>
      <c r="V8" s="215"/>
      <c r="W8" s="215"/>
      <c r="X8" s="215"/>
    </row>
    <row r="9" spans="1:33" ht="15" customHeight="1">
      <c r="A9" s="9" t="s">
        <v>0</v>
      </c>
      <c r="B9" s="28" t="s">
        <v>40</v>
      </c>
      <c r="C9" s="28" t="s">
        <v>37</v>
      </c>
      <c r="D9" s="61" t="s">
        <v>39</v>
      </c>
      <c r="E9" s="15" t="s">
        <v>41</v>
      </c>
      <c r="F9" s="61" t="s">
        <v>27</v>
      </c>
      <c r="G9" s="51" t="s">
        <v>28</v>
      </c>
      <c r="H9" s="64" t="s">
        <v>43</v>
      </c>
      <c r="I9" s="21" t="s">
        <v>20</v>
      </c>
      <c r="J9" s="31" t="s">
        <v>21</v>
      </c>
      <c r="K9" s="31" t="s">
        <v>22</v>
      </c>
      <c r="L9" s="32" t="s">
        <v>14</v>
      </c>
      <c r="M9" s="36" t="s">
        <v>46</v>
      </c>
      <c r="N9" s="33" t="s">
        <v>16</v>
      </c>
      <c r="O9" s="100" t="s">
        <v>12</v>
      </c>
      <c r="P9" s="34" t="s">
        <v>13</v>
      </c>
      <c r="U9" s="95"/>
      <c r="V9" s="95" t="s">
        <v>35</v>
      </c>
      <c r="W9" s="95" t="s">
        <v>38</v>
      </c>
      <c r="X9" s="95" t="s">
        <v>36</v>
      </c>
    </row>
    <row r="10" spans="1:33" ht="21" customHeight="1">
      <c r="A10" s="4"/>
      <c r="B10" s="3"/>
      <c r="C10" s="3"/>
      <c r="D10" s="74">
        <v>0.70486111111111116</v>
      </c>
      <c r="E10" s="16">
        <v>81.210999999999999</v>
      </c>
      <c r="F10" s="79">
        <v>0</v>
      </c>
      <c r="G10" s="68">
        <v>10000</v>
      </c>
      <c r="H10" s="65">
        <v>0.1</v>
      </c>
      <c r="I10" s="19">
        <f>E10+F10</f>
        <v>81.210999999999999</v>
      </c>
      <c r="J10" s="2">
        <f>I10+H10</f>
        <v>81.310999999999993</v>
      </c>
      <c r="K10" s="2">
        <f>I10-H10</f>
        <v>81.111000000000004</v>
      </c>
      <c r="L10" s="47">
        <v>1</v>
      </c>
      <c r="M10" s="47" t="s">
        <v>45</v>
      </c>
      <c r="N10" s="1">
        <f>IF(M10="○",H10*G10,IF(M10="×",-H10*G10,""))</f>
        <v>1000</v>
      </c>
      <c r="O10" s="101">
        <f>IF(L10&lt;&gt;"",IF(M10="○",100,IF(M10="×",-100,"")),"")</f>
        <v>100</v>
      </c>
      <c r="P10" s="102" t="str">
        <f>IF(M10="○","勝",IF(M10="×","敗",""))</f>
        <v>勝</v>
      </c>
      <c r="Q10" s="10"/>
      <c r="S10">
        <v>1000</v>
      </c>
      <c r="U10" s="95"/>
      <c r="V10" s="95" t="str">
        <f>IF(L10="","",P10)</f>
        <v>勝</v>
      </c>
      <c r="W10" s="95" t="str">
        <f>IF(L12="","",P12)</f>
        <v/>
      </c>
      <c r="X10" s="95"/>
      <c r="AG10" s="216"/>
    </row>
    <row r="11" spans="1:33" ht="15" customHeight="1">
      <c r="A11" s="5">
        <v>1</v>
      </c>
      <c r="B11" s="59">
        <v>40477</v>
      </c>
      <c r="C11" s="60" t="str">
        <f>IF(B11="","",TEXT(B11,"(aaa)"))</f>
        <v>(火)</v>
      </c>
      <c r="D11" s="62" t="s">
        <v>39</v>
      </c>
      <c r="E11" s="11" t="s">
        <v>42</v>
      </c>
      <c r="F11" s="70" t="s">
        <v>27</v>
      </c>
      <c r="G11" s="63" t="s">
        <v>28</v>
      </c>
      <c r="H11" s="66" t="s">
        <v>44</v>
      </c>
      <c r="I11" s="20" t="s">
        <v>19</v>
      </c>
      <c r="J11" s="76" t="s">
        <v>21</v>
      </c>
      <c r="K11" s="76" t="s">
        <v>22</v>
      </c>
      <c r="L11" s="35" t="s">
        <v>14</v>
      </c>
      <c r="M11" s="48"/>
      <c r="N11" s="1">
        <f>IF(N12="",N10,IF(N10="",N12,N10+N12))</f>
        <v>1000</v>
      </c>
      <c r="O11" s="101">
        <f>IF(AND(O10="",O12="")=TRUE,"",V11/SUM(V11:X11)*100)</f>
        <v>100</v>
      </c>
      <c r="P11" s="102" t="str">
        <f>IF(AND(L10="",L12="")=TRUE,"",V11&amp;"勝"&amp;W11&amp;"敗"&amp;X11&amp;"引")</f>
        <v>1勝0敗0引</v>
      </c>
      <c r="Q11" s="93"/>
      <c r="U11" s="95"/>
      <c r="V11" s="95">
        <f>IF(X11=1,0,COUNTIF(V10:W10,"勝"))</f>
        <v>1</v>
      </c>
      <c r="W11" s="95">
        <f>IF(X11=1,0,COUNTIF(V10:W10,"敗"))</f>
        <v>0</v>
      </c>
      <c r="X11" s="95">
        <f>IF(AND(V10="勝",W10="敗")=TRUE,1,IF(AND(W10="勝",V10="敗")=TRUE,1,0))</f>
        <v>0</v>
      </c>
      <c r="AG11" s="217"/>
    </row>
    <row r="12" spans="1:33" ht="21" customHeight="1" thickBot="1">
      <c r="A12" s="6"/>
      <c r="B12" s="7"/>
      <c r="C12" s="7"/>
      <c r="D12" s="75">
        <v>0.625</v>
      </c>
      <c r="E12" s="17">
        <v>80.653999999999996</v>
      </c>
      <c r="F12" s="79">
        <v>0</v>
      </c>
      <c r="G12" s="69">
        <v>10000</v>
      </c>
      <c r="H12" s="65">
        <v>0.1</v>
      </c>
      <c r="I12" s="22">
        <f>E12+F12</f>
        <v>80.653999999999996</v>
      </c>
      <c r="J12" s="2">
        <f>I12-H12</f>
        <v>80.554000000000002</v>
      </c>
      <c r="K12" s="2">
        <f>I12+H12</f>
        <v>80.753999999999991</v>
      </c>
      <c r="L12" s="53"/>
      <c r="M12" s="48"/>
      <c r="N12" s="1" t="str">
        <f>IF(M12="○",H12*G12,IF(M12="×",-H12*G12,""))</f>
        <v/>
      </c>
      <c r="O12" s="101" t="str">
        <f>IF(L12&lt;&gt;"",IF(M12="○",100,IF(M12="×",-100,"")),"")</f>
        <v/>
      </c>
      <c r="P12" s="102" t="str">
        <f>IF(M12="○","勝",IF(M12="×","敗",""))</f>
        <v/>
      </c>
      <c r="Q12" s="10"/>
      <c r="U12" s="95"/>
      <c r="V12" s="95"/>
      <c r="W12" s="95"/>
      <c r="X12" s="95"/>
      <c r="AG12" s="95"/>
    </row>
    <row r="13" spans="1:33" ht="15" customHeight="1">
      <c r="A13" s="9" t="s">
        <v>0</v>
      </c>
      <c r="B13" s="28" t="s">
        <v>40</v>
      </c>
      <c r="C13" s="28" t="s">
        <v>37</v>
      </c>
      <c r="D13" s="61" t="s">
        <v>39</v>
      </c>
      <c r="E13" s="15" t="s">
        <v>41</v>
      </c>
      <c r="F13" s="61" t="s">
        <v>27</v>
      </c>
      <c r="G13" s="51" t="s">
        <v>28</v>
      </c>
      <c r="H13" s="64" t="s">
        <v>43</v>
      </c>
      <c r="I13" s="21" t="s">
        <v>20</v>
      </c>
      <c r="J13" s="31" t="s">
        <v>21</v>
      </c>
      <c r="K13" s="31" t="s">
        <v>22</v>
      </c>
      <c r="L13" s="32" t="s">
        <v>14</v>
      </c>
      <c r="M13" s="36" t="s">
        <v>46</v>
      </c>
      <c r="N13" s="33" t="s">
        <v>16</v>
      </c>
      <c r="O13" s="100" t="s">
        <v>12</v>
      </c>
      <c r="P13" s="34" t="s">
        <v>13</v>
      </c>
      <c r="U13" s="95"/>
      <c r="V13" s="95"/>
      <c r="W13" s="95"/>
      <c r="X13" s="95"/>
      <c r="AG13" s="95" t="s">
        <v>48</v>
      </c>
    </row>
    <row r="14" spans="1:33" ht="21" customHeight="1">
      <c r="A14" s="4"/>
      <c r="B14" s="3"/>
      <c r="C14" s="3"/>
      <c r="D14" s="74">
        <v>0.78819444444444497</v>
      </c>
      <c r="E14" s="16">
        <v>81.628</v>
      </c>
      <c r="F14" s="79">
        <v>0</v>
      </c>
      <c r="G14" s="68">
        <v>10000</v>
      </c>
      <c r="H14" s="65">
        <v>0.1</v>
      </c>
      <c r="I14" s="19">
        <f>E14+F14</f>
        <v>81.628</v>
      </c>
      <c r="J14" s="2">
        <f>I14+H14</f>
        <v>81.727999999999994</v>
      </c>
      <c r="K14" s="2">
        <f>I14-H14</f>
        <v>81.528000000000006</v>
      </c>
      <c r="L14" s="47"/>
      <c r="M14" s="47"/>
      <c r="N14" s="1" t="str">
        <f>IF(M14="○",H14*G14,IF(M14="×",-H14*G14,""))</f>
        <v/>
      </c>
      <c r="O14" s="101" t="str">
        <f>IF(L14&lt;&gt;"",IF(M14="○",100,IF(M14="×",-100,"")),"")</f>
        <v/>
      </c>
      <c r="P14" s="102" t="str">
        <f>IF(M14="○","勝",IF(M14="×","敗",""))</f>
        <v/>
      </c>
      <c r="U14" s="95">
        <f>IF(AND(V14="",W14="")=TRUE,0,IF(AND(V14="勝",W14="敗")=TRUE,1,IF(AND(W14="勝",V14="敗")=TRUE,1,IF(AND(V14="勝",W14="")=TRUE,2,IF(AND(W14="勝",V14="")=TRUE,2,IF(AND(V14="敗",W14="")=TRUE,3,IF(AND(W14="敗",V14="")=TRUE,3,0)))))))</f>
        <v>2</v>
      </c>
      <c r="V14" s="95" t="str">
        <f>IF(L14="","",P14)</f>
        <v/>
      </c>
      <c r="W14" s="95" t="str">
        <f>IF(L16="","",P16)</f>
        <v>勝</v>
      </c>
      <c r="X14" s="95"/>
      <c r="AG14" s="95" t="s">
        <v>49</v>
      </c>
    </row>
    <row r="15" spans="1:33" ht="15" customHeight="1">
      <c r="A15" s="5">
        <f>A11+1</f>
        <v>2</v>
      </c>
      <c r="B15" s="59">
        <v>40479</v>
      </c>
      <c r="C15" s="60" t="str">
        <f>IF(B15="","",TEXT(B15,"(aaa)"))</f>
        <v>(木)</v>
      </c>
      <c r="D15" s="62" t="s">
        <v>39</v>
      </c>
      <c r="E15" s="11" t="s">
        <v>42</v>
      </c>
      <c r="F15" s="70" t="s">
        <v>27</v>
      </c>
      <c r="G15" s="63" t="s">
        <v>28</v>
      </c>
      <c r="H15" s="66" t="s">
        <v>44</v>
      </c>
      <c r="I15" s="20" t="s">
        <v>19</v>
      </c>
      <c r="J15" s="76" t="s">
        <v>21</v>
      </c>
      <c r="K15" s="76" t="s">
        <v>22</v>
      </c>
      <c r="L15" s="35" t="s">
        <v>14</v>
      </c>
      <c r="M15" s="48"/>
      <c r="N15" s="1">
        <f>IF(N16="",N14,IF(N14="",N16,N14+N16))</f>
        <v>1000</v>
      </c>
      <c r="O15" s="101">
        <f>IF(AND(O14="",O16="")=TRUE,"",V15/SUM(V15:X15)*100)</f>
        <v>100</v>
      </c>
      <c r="P15" s="102" t="str">
        <f>IF(AND(L14="",L16="")=TRUE,"",V15&amp;"勝"&amp;W15&amp;"敗"&amp;X15&amp;"引")</f>
        <v>2勝0敗0引</v>
      </c>
      <c r="S15">
        <v>1000</v>
      </c>
      <c r="U15" s="95"/>
      <c r="V15" s="95">
        <f>IF(U14=2,V11+1,IF(U14=0,0,V11))</f>
        <v>2</v>
      </c>
      <c r="W15" s="95">
        <f>IF(U14=3,W11+1,IF(U14=0,0,W11))</f>
        <v>0</v>
      </c>
      <c r="X15" s="95">
        <f>IF(U14=1,X11+1,X11)</f>
        <v>0</v>
      </c>
    </row>
    <row r="16" spans="1:33" ht="21" customHeight="1" thickBot="1">
      <c r="A16" s="6"/>
      <c r="B16" s="7"/>
      <c r="C16" s="7"/>
      <c r="D16" s="75">
        <v>0.70833333333333304</v>
      </c>
      <c r="E16" s="17">
        <v>81.22</v>
      </c>
      <c r="F16" s="79">
        <v>0</v>
      </c>
      <c r="G16" s="69">
        <v>10000</v>
      </c>
      <c r="H16" s="65">
        <v>0.1</v>
      </c>
      <c r="I16" s="22">
        <f>E16+F16</f>
        <v>81.22</v>
      </c>
      <c r="J16" s="2">
        <f>I16-H16</f>
        <v>81.12</v>
      </c>
      <c r="K16" s="2">
        <f>I16+H16</f>
        <v>81.319999999999993</v>
      </c>
      <c r="L16" s="47">
        <v>1</v>
      </c>
      <c r="M16" s="48" t="s">
        <v>45</v>
      </c>
      <c r="N16" s="1">
        <f>IF(M16="○",H16*G16,IF(M16="×",-H16*G16,""))</f>
        <v>1000</v>
      </c>
      <c r="O16" s="101">
        <f>IF(L16&lt;&gt;"",IF(M16="○",100,IF(M16="×",-100,"")),"")</f>
        <v>100</v>
      </c>
      <c r="P16" s="102" t="str">
        <f>IF(M16="○","勝",IF(M16="×","敗",""))</f>
        <v>勝</v>
      </c>
      <c r="U16" s="95"/>
      <c r="V16" s="95"/>
      <c r="W16" s="95"/>
      <c r="X16" s="95"/>
    </row>
    <row r="17" spans="1:24" ht="15" customHeight="1">
      <c r="A17" s="9" t="s">
        <v>0</v>
      </c>
      <c r="B17" s="28" t="s">
        <v>40</v>
      </c>
      <c r="C17" s="28" t="s">
        <v>37</v>
      </c>
      <c r="D17" s="61" t="s">
        <v>39</v>
      </c>
      <c r="E17" s="15" t="s">
        <v>41</v>
      </c>
      <c r="F17" s="61" t="s">
        <v>27</v>
      </c>
      <c r="G17" s="51" t="s">
        <v>28</v>
      </c>
      <c r="H17" s="64" t="s">
        <v>43</v>
      </c>
      <c r="I17" s="21" t="s">
        <v>20</v>
      </c>
      <c r="J17" s="31" t="s">
        <v>21</v>
      </c>
      <c r="K17" s="31" t="s">
        <v>22</v>
      </c>
      <c r="L17" s="32" t="s">
        <v>14</v>
      </c>
      <c r="M17" s="36" t="s">
        <v>46</v>
      </c>
      <c r="N17" s="33" t="s">
        <v>16</v>
      </c>
      <c r="O17" s="100" t="s">
        <v>12</v>
      </c>
      <c r="P17" s="34" t="s">
        <v>13</v>
      </c>
      <c r="R17" t="s">
        <v>120</v>
      </c>
      <c r="U17" s="95"/>
      <c r="V17" s="95"/>
      <c r="W17" s="95"/>
      <c r="X17" s="95"/>
    </row>
    <row r="18" spans="1:24" ht="21" customHeight="1">
      <c r="A18" s="4"/>
      <c r="B18" s="3"/>
      <c r="C18" s="3"/>
      <c r="D18" s="74">
        <v>0.82291666666666663</v>
      </c>
      <c r="E18" s="16">
        <v>80.844999999999999</v>
      </c>
      <c r="F18" s="79">
        <v>0</v>
      </c>
      <c r="G18" s="68">
        <v>10000</v>
      </c>
      <c r="H18" s="65">
        <v>0.1</v>
      </c>
      <c r="I18" s="19">
        <f>E18+F18</f>
        <v>80.844999999999999</v>
      </c>
      <c r="J18" s="2">
        <f>I18+H18</f>
        <v>80.944999999999993</v>
      </c>
      <c r="K18" s="2">
        <f>I18-H18</f>
        <v>80.745000000000005</v>
      </c>
      <c r="L18" s="47">
        <v>1</v>
      </c>
      <c r="M18" s="47" t="s">
        <v>45</v>
      </c>
      <c r="N18" s="1">
        <f>IF(M18="○",H18*G18,IF(M18="×",-H18*G18,""))</f>
        <v>1000</v>
      </c>
      <c r="O18" s="101">
        <f>IF(L18&lt;&gt;"",IF(M18="○",100,IF(M18="×",-100,"")),"")</f>
        <v>100</v>
      </c>
      <c r="P18" s="45" t="str">
        <f>IF(M18="○","勝",IF(M18="×","敗",""))</f>
        <v>勝</v>
      </c>
      <c r="U18" s="95">
        <f>IF(AND(V18="",W18="")=TRUE,0,IF(AND(V18="勝",W18="敗")=TRUE,1,IF(AND(W18="勝",V18="敗")=TRUE,1,IF(AND(V18="勝",W18="")=TRUE,2,IF(AND(W18="勝",V18="")=TRUE,2,IF(AND(V18="敗",W18="")=TRUE,3,IF(AND(W18="敗",V18="")=TRUE,3,0)))))))</f>
        <v>2</v>
      </c>
      <c r="V18" s="95" t="str">
        <f>IF(L18="","",P18)</f>
        <v>勝</v>
      </c>
      <c r="W18" s="95" t="str">
        <f>IF(L20="","",P20)</f>
        <v/>
      </c>
      <c r="X18" s="95"/>
    </row>
    <row r="19" spans="1:24" ht="15" customHeight="1">
      <c r="A19" s="5">
        <f>A15+1</f>
        <v>3</v>
      </c>
      <c r="B19" s="59">
        <v>40484</v>
      </c>
      <c r="C19" s="60" t="str">
        <f>IF(B19="","",TEXT(B19,"(aaa)"))</f>
        <v>(火)</v>
      </c>
      <c r="D19" s="62" t="s">
        <v>39</v>
      </c>
      <c r="E19" s="11" t="s">
        <v>42</v>
      </c>
      <c r="F19" s="70" t="s">
        <v>27</v>
      </c>
      <c r="G19" s="63" t="s">
        <v>28</v>
      </c>
      <c r="H19" s="66" t="s">
        <v>44</v>
      </c>
      <c r="I19" s="20" t="s">
        <v>19</v>
      </c>
      <c r="J19" s="76" t="s">
        <v>21</v>
      </c>
      <c r="K19" s="76" t="s">
        <v>22</v>
      </c>
      <c r="L19" s="35" t="s">
        <v>14</v>
      </c>
      <c r="M19" s="48"/>
      <c r="N19" s="1">
        <f>IF(N20="",N18,IF(N18="",N20,N18+N20))</f>
        <v>1000</v>
      </c>
      <c r="O19" s="101">
        <f>IF(AND(O18="",O20="")=TRUE,"",V19/SUM(V19:X19)*100)</f>
        <v>100</v>
      </c>
      <c r="P19" s="45" t="str">
        <f>IF(AND(L18="",L20="")=TRUE,"",V19&amp;"勝"&amp;W19&amp;"敗"&amp;X19&amp;"引")</f>
        <v>3勝0敗0引</v>
      </c>
      <c r="S19">
        <v>1000</v>
      </c>
      <c r="U19" s="95"/>
      <c r="V19" s="95">
        <f>IF(U18=2,V15+1,IF(U18=0,0,V15))</f>
        <v>3</v>
      </c>
      <c r="W19" s="95">
        <f>IF(U18=3,W15+1,IF(U18=0,0,W15))</f>
        <v>0</v>
      </c>
      <c r="X19" s="95">
        <f>IF(U18=1,X15+1,X15)</f>
        <v>0</v>
      </c>
    </row>
    <row r="20" spans="1:24" ht="21" customHeight="1" thickBot="1">
      <c r="A20" s="6"/>
      <c r="B20" s="7"/>
      <c r="C20" s="7"/>
      <c r="D20" s="75">
        <v>0.65277777777777779</v>
      </c>
      <c r="E20" s="17">
        <v>80.536000000000001</v>
      </c>
      <c r="F20" s="79">
        <v>0</v>
      </c>
      <c r="G20" s="69">
        <v>10000</v>
      </c>
      <c r="H20" s="65">
        <v>0.1</v>
      </c>
      <c r="I20" s="22">
        <f>E20+F20</f>
        <v>80.536000000000001</v>
      </c>
      <c r="J20" s="2">
        <f>I20-H20</f>
        <v>80.436000000000007</v>
      </c>
      <c r="K20" s="2">
        <f>I20+H20</f>
        <v>80.635999999999996</v>
      </c>
      <c r="L20" s="53"/>
      <c r="M20" s="48"/>
      <c r="N20" s="1" t="str">
        <f>IF(M20="○",H20*G20,IF(M20="×",-H20*G20,""))</f>
        <v/>
      </c>
      <c r="O20" s="101" t="str">
        <f>IF(L20&lt;&gt;"",IF(M20="○",100,IF(M20="×",-100,"")),"")</f>
        <v/>
      </c>
      <c r="P20" s="45" t="str">
        <f>IF(M20="○","勝",IF(M20="×","敗",""))</f>
        <v/>
      </c>
      <c r="U20" s="95"/>
      <c r="V20" s="95"/>
      <c r="W20" s="95"/>
      <c r="X20" s="95"/>
    </row>
    <row r="21" spans="1:24" ht="15" customHeight="1">
      <c r="A21" s="9" t="s">
        <v>0</v>
      </c>
      <c r="B21" s="28" t="s">
        <v>40</v>
      </c>
      <c r="C21" s="28" t="s">
        <v>37</v>
      </c>
      <c r="D21" s="61" t="s">
        <v>39</v>
      </c>
      <c r="E21" s="15" t="s">
        <v>41</v>
      </c>
      <c r="F21" s="61" t="s">
        <v>27</v>
      </c>
      <c r="G21" s="51" t="s">
        <v>28</v>
      </c>
      <c r="H21" s="64" t="s">
        <v>43</v>
      </c>
      <c r="I21" s="21" t="s">
        <v>20</v>
      </c>
      <c r="J21" s="31" t="s">
        <v>21</v>
      </c>
      <c r="K21" s="31" t="s">
        <v>22</v>
      </c>
      <c r="L21" s="32" t="s">
        <v>14</v>
      </c>
      <c r="M21" s="36" t="s">
        <v>46</v>
      </c>
      <c r="N21" s="33" t="s">
        <v>16</v>
      </c>
      <c r="O21" s="100" t="s">
        <v>12</v>
      </c>
      <c r="P21" s="34" t="s">
        <v>13</v>
      </c>
      <c r="U21" s="95"/>
      <c r="V21" s="95"/>
      <c r="W21" s="95"/>
      <c r="X21" s="95"/>
    </row>
    <row r="22" spans="1:24" ht="21" customHeight="1">
      <c r="A22" s="4"/>
      <c r="B22" s="3"/>
      <c r="C22" s="3"/>
      <c r="D22" s="74">
        <v>0.6875</v>
      </c>
      <c r="E22" s="16">
        <v>81.173000000000002</v>
      </c>
      <c r="F22" s="79">
        <v>0</v>
      </c>
      <c r="G22" s="68">
        <v>10000</v>
      </c>
      <c r="H22" s="65">
        <v>0.1</v>
      </c>
      <c r="I22" s="19">
        <f>E22+F22</f>
        <v>81.173000000000002</v>
      </c>
      <c r="J22" s="2">
        <f>I22+H22</f>
        <v>81.272999999999996</v>
      </c>
      <c r="K22" s="2">
        <f>I22-H22</f>
        <v>81.073000000000008</v>
      </c>
      <c r="L22" s="47"/>
      <c r="M22" s="47"/>
      <c r="N22" s="1" t="str">
        <f>IF(M22="○",H22*G22,IF(M22="×",-H22*G22,""))</f>
        <v/>
      </c>
      <c r="O22" s="101" t="str">
        <f>IF(L22&lt;&gt;"",IF(M22="○",100,IF(M22="×",-100,"")),"")</f>
        <v/>
      </c>
      <c r="P22" s="45" t="str">
        <f>IF(M22="○","勝",IF(M22="×","敗",""))</f>
        <v/>
      </c>
      <c r="U22" s="95">
        <f>IF(AND(V22="",W22="")=TRUE,0,IF(AND(V22="勝",W22="敗")=TRUE,1,IF(AND(W22="勝",V22="敗")=TRUE,1,IF(AND(V22="勝",W22="")=TRUE,2,IF(AND(W22="勝",V22="")=TRUE,2,IF(AND(V22="敗",W22="")=TRUE,3,IF(AND(W22="敗",V22="")=TRUE,3,0)))))))</f>
        <v>2</v>
      </c>
      <c r="V22" s="95" t="str">
        <f>IF(L22="","",P22)</f>
        <v/>
      </c>
      <c r="W22" s="95" t="str">
        <f>IF(L24="","",P24)</f>
        <v>勝</v>
      </c>
      <c r="X22" s="95"/>
    </row>
    <row r="23" spans="1:24" ht="15" customHeight="1">
      <c r="A23" s="5">
        <f>A19+1</f>
        <v>4</v>
      </c>
      <c r="B23" s="59">
        <v>40486</v>
      </c>
      <c r="C23" s="60" t="str">
        <f>IF(B23="","",TEXT(B23,"(aaa)"))</f>
        <v>(木)</v>
      </c>
      <c r="D23" s="62" t="s">
        <v>39</v>
      </c>
      <c r="E23" s="11" t="s">
        <v>42</v>
      </c>
      <c r="F23" s="70" t="s">
        <v>27</v>
      </c>
      <c r="G23" s="63" t="s">
        <v>28</v>
      </c>
      <c r="H23" s="66" t="s">
        <v>44</v>
      </c>
      <c r="I23" s="20" t="s">
        <v>19</v>
      </c>
      <c r="J23" s="76" t="s">
        <v>21</v>
      </c>
      <c r="K23" s="76" t="s">
        <v>22</v>
      </c>
      <c r="L23" s="35" t="s">
        <v>14</v>
      </c>
      <c r="M23" s="48"/>
      <c r="N23" s="1">
        <f>IF(N24="",N22,IF(N22="",N24,N22+N24))</f>
        <v>800</v>
      </c>
      <c r="O23" s="101">
        <f>IF(AND(O22="",O24="")=TRUE,"",V23/SUM(V23:X23)*100)</f>
        <v>100</v>
      </c>
      <c r="P23" s="45" t="str">
        <f>IF(AND(L22="",L24="")=TRUE,"",V23&amp;"勝"&amp;W23&amp;"敗"&amp;X23&amp;"引")</f>
        <v>4勝0敗0引</v>
      </c>
      <c r="Q23" s="104" t="s">
        <v>51</v>
      </c>
      <c r="S23">
        <v>800</v>
      </c>
      <c r="U23" s="95"/>
      <c r="V23" s="95">
        <f>IF(U22=2,V19+1,IF(U22=0,0,V19))</f>
        <v>4</v>
      </c>
      <c r="W23" s="95">
        <f>IF(U22=3,W19+1,IF(U22=0,0,W19))</f>
        <v>0</v>
      </c>
      <c r="X23" s="95">
        <f>IF(U22=1,X19+1,X19)</f>
        <v>0</v>
      </c>
    </row>
    <row r="24" spans="1:24" ht="21" customHeight="1" thickBot="1">
      <c r="A24" s="6"/>
      <c r="B24" s="7"/>
      <c r="C24" s="7"/>
      <c r="D24" s="75">
        <v>0.63888888888888895</v>
      </c>
      <c r="E24" s="17">
        <v>80.759</v>
      </c>
      <c r="F24" s="79">
        <v>0</v>
      </c>
      <c r="G24" s="69">
        <v>10000</v>
      </c>
      <c r="H24" s="65">
        <v>0.08</v>
      </c>
      <c r="I24" s="22">
        <f>E24+F24</f>
        <v>80.759</v>
      </c>
      <c r="J24" s="2">
        <f>I24-H24</f>
        <v>80.679000000000002</v>
      </c>
      <c r="K24" s="2">
        <f>I24+H24</f>
        <v>80.838999999999999</v>
      </c>
      <c r="L24" s="53">
        <v>1</v>
      </c>
      <c r="M24" s="48" t="s">
        <v>45</v>
      </c>
      <c r="N24" s="1">
        <f>IF(M24="○",H24*G24,IF(M24="×",-H24*G24,""))</f>
        <v>800</v>
      </c>
      <c r="O24" s="101">
        <f>IF(L24&lt;&gt;"",IF(M24="○",100,IF(M24="×",-100,"")),"")</f>
        <v>100</v>
      </c>
      <c r="P24" s="45" t="str">
        <f>IF(M24="○","勝",IF(M24="×","敗",""))</f>
        <v>勝</v>
      </c>
      <c r="Q24" s="104" t="s">
        <v>52</v>
      </c>
      <c r="U24" s="95"/>
      <c r="V24" s="95"/>
      <c r="W24" s="95"/>
      <c r="X24" s="95"/>
    </row>
    <row r="25" spans="1:24" ht="15" customHeight="1">
      <c r="A25" s="9" t="s">
        <v>0</v>
      </c>
      <c r="B25" s="28" t="s">
        <v>40</v>
      </c>
      <c r="C25" s="28" t="s">
        <v>37</v>
      </c>
      <c r="D25" s="61" t="s">
        <v>39</v>
      </c>
      <c r="E25" s="15" t="s">
        <v>41</v>
      </c>
      <c r="F25" s="61" t="s">
        <v>27</v>
      </c>
      <c r="G25" s="51" t="s">
        <v>28</v>
      </c>
      <c r="H25" s="64" t="s">
        <v>43</v>
      </c>
      <c r="I25" s="21" t="s">
        <v>20</v>
      </c>
      <c r="J25" s="31" t="s">
        <v>21</v>
      </c>
      <c r="K25" s="31" t="s">
        <v>22</v>
      </c>
      <c r="L25" s="32" t="s">
        <v>14</v>
      </c>
      <c r="M25" s="36" t="s">
        <v>46</v>
      </c>
      <c r="N25" s="33" t="s">
        <v>16</v>
      </c>
      <c r="O25" s="100" t="s">
        <v>12</v>
      </c>
      <c r="P25" s="34" t="s">
        <v>13</v>
      </c>
      <c r="U25" s="95"/>
      <c r="V25" s="95"/>
      <c r="W25" s="95"/>
      <c r="X25" s="95"/>
    </row>
    <row r="26" spans="1:24" ht="21" customHeight="1">
      <c r="A26" s="4"/>
      <c r="B26" s="3"/>
      <c r="C26" s="3"/>
      <c r="D26" s="74">
        <v>0.62847222222222221</v>
      </c>
      <c r="E26" s="16">
        <v>80.975999999999999</v>
      </c>
      <c r="F26" s="79">
        <v>0</v>
      </c>
      <c r="G26" s="68">
        <v>10000</v>
      </c>
      <c r="H26" s="65">
        <v>0.1</v>
      </c>
      <c r="I26" s="19">
        <f>E26+F26</f>
        <v>80.975999999999999</v>
      </c>
      <c r="J26" s="2">
        <f>I26+H26</f>
        <v>81.075999999999993</v>
      </c>
      <c r="K26" s="2">
        <f>I26-H26</f>
        <v>80.876000000000005</v>
      </c>
      <c r="L26" s="47"/>
      <c r="M26" s="47"/>
      <c r="N26" s="1" t="str">
        <f>IF(M26="○",H26*G26,IF(M26="×",-H26*G26,""))</f>
        <v/>
      </c>
      <c r="O26" s="101" t="str">
        <f>IF(L26&lt;&gt;"",IF(M26="○",100,IF(M26="×",-100,"")),"")</f>
        <v/>
      </c>
      <c r="P26" s="45" t="str">
        <f>IF(M26="○","勝",IF(M26="×","敗",""))</f>
        <v/>
      </c>
      <c r="U26" s="95">
        <f>IF(AND(V26="",W26="")=TRUE,0,IF(AND(V26="勝",W26="敗")=TRUE,1,IF(AND(W26="勝",V26="敗")=TRUE,1,IF(AND(V26="勝",W26="")=TRUE,2,IF(AND(W26="勝",V26="")=TRUE,2,IF(AND(V26="敗",W26="")=TRUE,3,IF(AND(W26="敗",V26="")=TRUE,3,0)))))))</f>
        <v>2</v>
      </c>
      <c r="V26" s="95" t="str">
        <f>IF(L26="","",P26)</f>
        <v/>
      </c>
      <c r="W26" s="95" t="str">
        <f>IF(L28="","",P28)</f>
        <v>勝</v>
      </c>
      <c r="X26" s="95"/>
    </row>
    <row r="27" spans="1:24" ht="15" customHeight="1">
      <c r="A27" s="5">
        <f>A23+1</f>
        <v>5</v>
      </c>
      <c r="B27" s="59">
        <v>40491</v>
      </c>
      <c r="C27" s="60" t="str">
        <f>IF(B27="","",TEXT(B27,"(aaa)"))</f>
        <v>(火)</v>
      </c>
      <c r="D27" s="62">
        <v>0.86805555555555547</v>
      </c>
      <c r="E27" s="11" t="s">
        <v>42</v>
      </c>
      <c r="F27" s="70" t="s">
        <v>27</v>
      </c>
      <c r="G27" s="63" t="s">
        <v>28</v>
      </c>
      <c r="H27" s="66" t="s">
        <v>44</v>
      </c>
      <c r="I27" s="20" t="s">
        <v>19</v>
      </c>
      <c r="J27" s="76" t="s">
        <v>21</v>
      </c>
      <c r="K27" s="76" t="s">
        <v>22</v>
      </c>
      <c r="L27" s="35" t="s">
        <v>14</v>
      </c>
      <c r="M27" s="48"/>
      <c r="N27" s="1">
        <f>IF(N28="",N26,IF(N26="",N28,N26+N28))</f>
        <v>1000</v>
      </c>
      <c r="O27" s="101">
        <f>IF(AND(O26="",O28="")=TRUE,"",V27/SUM(V27:X27)*100)</f>
        <v>100</v>
      </c>
      <c r="P27" s="45" t="str">
        <f>IF(AND(L26="",L28="")=TRUE,"",V27&amp;"勝"&amp;W27&amp;"敗"&amp;X27&amp;"引")</f>
        <v>5勝0敗0引</v>
      </c>
      <c r="S27">
        <v>1000</v>
      </c>
      <c r="U27" s="95"/>
      <c r="V27" s="95">
        <f>IF(U26=2,V23+1,IF(U26=0,0,V23))</f>
        <v>5</v>
      </c>
      <c r="W27" s="95">
        <f>IF(U26=3,W23+1,IF(U26=0,0,W23))</f>
        <v>0</v>
      </c>
      <c r="X27" s="95">
        <f>IF(U26=1,X23+1,X23)</f>
        <v>0</v>
      </c>
    </row>
    <row r="28" spans="1:24" ht="21" customHeight="1" thickBot="1">
      <c r="A28" s="6"/>
      <c r="B28" s="7"/>
      <c r="C28" s="7"/>
      <c r="D28" s="75">
        <v>0.83333333333333304</v>
      </c>
      <c r="E28" s="17">
        <v>80.652000000000001</v>
      </c>
      <c r="F28" s="79">
        <v>0</v>
      </c>
      <c r="G28" s="69">
        <v>10000</v>
      </c>
      <c r="H28" s="65">
        <v>0.1</v>
      </c>
      <c r="I28" s="22">
        <f>E28+F28</f>
        <v>80.652000000000001</v>
      </c>
      <c r="J28" s="2">
        <f>I28-H28</f>
        <v>80.552000000000007</v>
      </c>
      <c r="K28" s="2">
        <f>I28+H28</f>
        <v>80.751999999999995</v>
      </c>
      <c r="L28" s="53">
        <v>1</v>
      </c>
      <c r="M28" s="48" t="s">
        <v>45</v>
      </c>
      <c r="N28" s="1">
        <f>IF(M28="○",H28*G28,IF(M28="×",-H28*G28,""))</f>
        <v>1000</v>
      </c>
      <c r="O28" s="101">
        <f>IF(L28&lt;&gt;"",IF(M28="○",100,IF(M28="×",-100,"")),"")</f>
        <v>100</v>
      </c>
      <c r="P28" s="45" t="str">
        <f>IF(M28="○","勝",IF(M28="×","敗",""))</f>
        <v>勝</v>
      </c>
      <c r="U28" s="95"/>
      <c r="V28" s="95"/>
      <c r="W28" s="95"/>
      <c r="X28" s="95"/>
    </row>
    <row r="29" spans="1:24" ht="15" customHeight="1">
      <c r="A29" s="9" t="s">
        <v>0</v>
      </c>
      <c r="B29" s="28" t="s">
        <v>40</v>
      </c>
      <c r="C29" s="28" t="s">
        <v>37</v>
      </c>
      <c r="D29" s="61" t="s">
        <v>39</v>
      </c>
      <c r="E29" s="15" t="s">
        <v>41</v>
      </c>
      <c r="F29" s="61" t="s">
        <v>27</v>
      </c>
      <c r="G29" s="51" t="s">
        <v>28</v>
      </c>
      <c r="H29" s="64" t="s">
        <v>43</v>
      </c>
      <c r="I29" s="21" t="s">
        <v>20</v>
      </c>
      <c r="J29" s="31" t="s">
        <v>21</v>
      </c>
      <c r="K29" s="31" t="s">
        <v>22</v>
      </c>
      <c r="L29" s="32" t="s">
        <v>14</v>
      </c>
      <c r="M29" s="36" t="s">
        <v>46</v>
      </c>
      <c r="N29" s="33" t="s">
        <v>16</v>
      </c>
      <c r="O29" s="100" t="s">
        <v>12</v>
      </c>
      <c r="P29" s="34" t="s">
        <v>13</v>
      </c>
      <c r="U29" s="95"/>
      <c r="V29" s="95"/>
      <c r="W29" s="95"/>
      <c r="X29" s="95"/>
    </row>
    <row r="30" spans="1:24" ht="21" customHeight="1">
      <c r="A30" s="4"/>
      <c r="B30" s="3"/>
      <c r="C30" s="3"/>
      <c r="D30" s="74">
        <v>0.63194444444444442</v>
      </c>
      <c r="E30" s="16">
        <v>83.33</v>
      </c>
      <c r="F30" s="79">
        <v>0</v>
      </c>
      <c r="G30" s="68">
        <v>10000</v>
      </c>
      <c r="H30" s="65">
        <v>0.15</v>
      </c>
      <c r="I30" s="19">
        <f>E30+F30</f>
        <v>83.33</v>
      </c>
      <c r="J30" s="2">
        <f>I30+H30</f>
        <v>83.48</v>
      </c>
      <c r="K30" s="2">
        <f>I30-H30</f>
        <v>83.179999999999993</v>
      </c>
      <c r="L30" s="47">
        <v>1</v>
      </c>
      <c r="M30" s="47" t="s">
        <v>45</v>
      </c>
      <c r="N30" s="1">
        <f>IF(M30="○",H30*G30,IF(M30="×",-H30*G30,""))</f>
        <v>1500</v>
      </c>
      <c r="O30" s="101">
        <f>IF(L30&lt;&gt;"",IF(M30="○",100,IF(M30="×",-100,"")),"")</f>
        <v>100</v>
      </c>
      <c r="P30" s="45" t="str">
        <f>IF(M30="○","勝",IF(M30="×","敗",""))</f>
        <v>勝</v>
      </c>
      <c r="U30" s="95">
        <f>IF(AND(V30="",W30="")=TRUE,0,IF(AND(V30="勝",W30="敗")=TRUE,1,IF(AND(W30="勝",V30="敗")=TRUE,1,IF(AND(V30="勝",W30="")=TRUE,2,IF(AND(W30="勝",V30="")=TRUE,2,IF(AND(V30="敗",W30="")=TRUE,3,IF(AND(W30="敗",V30="")=TRUE,3,0)))))))</f>
        <v>2</v>
      </c>
      <c r="V30" s="95" t="str">
        <f>IF(L30="","",P30)</f>
        <v>勝</v>
      </c>
      <c r="W30" s="95" t="str">
        <f>IF(L32="","",P32)</f>
        <v/>
      </c>
      <c r="X30" s="95"/>
    </row>
    <row r="31" spans="1:24" ht="15" customHeight="1">
      <c r="A31" s="5">
        <f>A27+1</f>
        <v>6</v>
      </c>
      <c r="B31" s="59">
        <v>40498</v>
      </c>
      <c r="C31" s="60" t="str">
        <f>IF(B31="","",TEXT(B31,"(aaa)"))</f>
        <v>(火)</v>
      </c>
      <c r="D31" s="62" t="s">
        <v>39</v>
      </c>
      <c r="E31" s="11" t="s">
        <v>42</v>
      </c>
      <c r="F31" s="70" t="s">
        <v>27</v>
      </c>
      <c r="G31" s="63" t="s">
        <v>28</v>
      </c>
      <c r="H31" s="66" t="s">
        <v>44</v>
      </c>
      <c r="I31" s="20" t="s">
        <v>19</v>
      </c>
      <c r="J31" s="76" t="s">
        <v>21</v>
      </c>
      <c r="K31" s="76" t="s">
        <v>22</v>
      </c>
      <c r="L31" s="35" t="s">
        <v>14</v>
      </c>
      <c r="M31" s="48"/>
      <c r="N31" s="1">
        <f>IF(N32="",N30,IF(N30="",N32,N30+N32))</f>
        <v>1500</v>
      </c>
      <c r="O31" s="101">
        <f>IF(AND(O30="",O32="")=TRUE,"",V31/SUM(V31:X31)*100)</f>
        <v>100</v>
      </c>
      <c r="P31" s="45" t="str">
        <f>IF(AND(L30="",L32="")=TRUE,"",V31&amp;"勝"&amp;W31&amp;"敗"&amp;X31&amp;"引")</f>
        <v>6勝0敗0引</v>
      </c>
      <c r="S31">
        <v>1500</v>
      </c>
      <c r="U31" s="95"/>
      <c r="V31" s="95">
        <f>IF(U30=2,V27+1,IF(U30=0,0,V27))</f>
        <v>6</v>
      </c>
      <c r="W31" s="95">
        <f>IF(U30=3,W27+1,IF(U30=0,0,W27))</f>
        <v>0</v>
      </c>
      <c r="X31" s="95">
        <f>IF(U30=1,X27+1,X27)</f>
        <v>0</v>
      </c>
    </row>
    <row r="32" spans="1:24" ht="21" customHeight="1" thickBot="1">
      <c r="A32" s="6"/>
      <c r="B32" s="7"/>
      <c r="C32" s="7"/>
      <c r="D32" s="75">
        <v>0.71527777777777779</v>
      </c>
      <c r="E32" s="17">
        <v>82.9</v>
      </c>
      <c r="F32" s="79">
        <v>0</v>
      </c>
      <c r="G32" s="69">
        <v>10000</v>
      </c>
      <c r="H32" s="65">
        <v>0.15</v>
      </c>
      <c r="I32" s="22">
        <f>E32+F32</f>
        <v>82.9</v>
      </c>
      <c r="J32" s="2">
        <f>I32-H32</f>
        <v>82.75</v>
      </c>
      <c r="K32" s="2">
        <f>I32+H32</f>
        <v>83.050000000000011</v>
      </c>
      <c r="L32" s="53"/>
      <c r="M32" s="48"/>
      <c r="N32" s="1" t="str">
        <f>IF(M32="○",H32*G32,IF(M32="×",-H32*G32,""))</f>
        <v/>
      </c>
      <c r="O32" s="101" t="str">
        <f>IF(L32&lt;&gt;"",IF(M32="○",100,IF(M32="×",-100,"")),"")</f>
        <v/>
      </c>
      <c r="P32" s="45" t="str">
        <f>IF(M32="○","勝",IF(M32="×","敗",""))</f>
        <v/>
      </c>
      <c r="U32" s="95"/>
      <c r="V32" s="95"/>
      <c r="W32" s="95"/>
      <c r="X32" s="95"/>
    </row>
    <row r="33" spans="1:24" ht="15" customHeight="1">
      <c r="A33" s="9" t="s">
        <v>0</v>
      </c>
      <c r="B33" s="28" t="s">
        <v>40</v>
      </c>
      <c r="C33" s="28" t="s">
        <v>37</v>
      </c>
      <c r="D33" s="61" t="s">
        <v>39</v>
      </c>
      <c r="E33" s="15" t="s">
        <v>41</v>
      </c>
      <c r="F33" s="61" t="s">
        <v>27</v>
      </c>
      <c r="G33" s="51" t="s">
        <v>28</v>
      </c>
      <c r="H33" s="64" t="s">
        <v>43</v>
      </c>
      <c r="I33" s="21" t="s">
        <v>20</v>
      </c>
      <c r="J33" s="31" t="s">
        <v>21</v>
      </c>
      <c r="K33" s="31" t="s">
        <v>22</v>
      </c>
      <c r="L33" s="32" t="s">
        <v>14</v>
      </c>
      <c r="M33" s="36" t="s">
        <v>46</v>
      </c>
      <c r="N33" s="33" t="s">
        <v>16</v>
      </c>
      <c r="O33" s="100" t="s">
        <v>12</v>
      </c>
      <c r="P33" s="34" t="s">
        <v>13</v>
      </c>
      <c r="U33" s="95"/>
      <c r="V33" s="95"/>
      <c r="W33" s="95"/>
      <c r="X33" s="95"/>
    </row>
    <row r="34" spans="1:24" ht="21" customHeight="1">
      <c r="A34" s="4"/>
      <c r="B34" s="3"/>
      <c r="C34" s="3"/>
      <c r="D34" s="74">
        <v>0.74652777777777779</v>
      </c>
      <c r="E34" s="16">
        <v>83.54</v>
      </c>
      <c r="F34" s="79">
        <v>0</v>
      </c>
      <c r="G34" s="68">
        <v>10000</v>
      </c>
      <c r="H34" s="65">
        <v>0.1</v>
      </c>
      <c r="I34" s="19">
        <f>E34+F34</f>
        <v>83.54</v>
      </c>
      <c r="J34" s="2">
        <f>I34+H34</f>
        <v>83.64</v>
      </c>
      <c r="K34" s="2">
        <f>I34-H34</f>
        <v>83.440000000000012</v>
      </c>
      <c r="L34" s="47"/>
      <c r="M34" s="47"/>
      <c r="N34" s="1" t="str">
        <f>IF(M34="○",H34*G34,IF(M34="×",-H34*G34,""))</f>
        <v/>
      </c>
      <c r="O34" s="101" t="str">
        <f>IF(L34&lt;&gt;"",IF(M34="○",100,IF(M34="×",-100,"")),"")</f>
        <v/>
      </c>
      <c r="P34" s="45" t="str">
        <f>IF(M34="○","勝",IF(M34="×","敗",""))</f>
        <v/>
      </c>
      <c r="U34" s="95">
        <f>IF(AND(V34="",W34="")=TRUE,0,IF(AND(V34="勝",W34="敗")=TRUE,1,IF(AND(W34="勝",V34="敗")=TRUE,1,IF(AND(V34="勝",W34="")=TRUE,2,IF(AND(W34="勝",V34="")=TRUE,2,IF(AND(V34="敗",W34="")=TRUE,3,IF(AND(W34="敗",V34="")=TRUE,3,0)))))))</f>
        <v>2</v>
      </c>
      <c r="V34" s="95" t="str">
        <f>IF(L34="","",P34)</f>
        <v/>
      </c>
      <c r="W34" s="95" t="str">
        <f>IF(L36="","",P36)</f>
        <v>勝</v>
      </c>
      <c r="X34" s="95"/>
    </row>
    <row r="35" spans="1:24" ht="15" customHeight="1">
      <c r="A35" s="5">
        <f>A31+1</f>
        <v>7</v>
      </c>
      <c r="B35" s="59">
        <v>40499</v>
      </c>
      <c r="C35" s="60" t="str">
        <f>IF(B35="","",TEXT(B35,"(aaa)"))</f>
        <v>(水)</v>
      </c>
      <c r="D35" s="62" t="s">
        <v>39</v>
      </c>
      <c r="E35" s="11" t="s">
        <v>42</v>
      </c>
      <c r="F35" s="70" t="s">
        <v>27</v>
      </c>
      <c r="G35" s="63" t="s">
        <v>28</v>
      </c>
      <c r="H35" s="66" t="s">
        <v>44</v>
      </c>
      <c r="I35" s="20" t="s">
        <v>19</v>
      </c>
      <c r="J35" s="76" t="s">
        <v>21</v>
      </c>
      <c r="K35" s="76" t="s">
        <v>22</v>
      </c>
      <c r="L35" s="35" t="s">
        <v>14</v>
      </c>
      <c r="M35" s="48"/>
      <c r="N35" s="1">
        <f>IF(N36="",N34,IF(N34="",N36,N34+N36))</f>
        <v>1000</v>
      </c>
      <c r="O35" s="101">
        <f>IF(AND(O34="",O36="")=TRUE,"",V35/SUM(V35:X35)*100)</f>
        <v>100</v>
      </c>
      <c r="P35" s="45" t="str">
        <f>IF(AND(L34="",L36="")=TRUE,"",V35&amp;"勝"&amp;W35&amp;"敗"&amp;X35&amp;"引")</f>
        <v>7勝0敗0引</v>
      </c>
      <c r="U35" s="95"/>
      <c r="V35" s="95">
        <f>IF(U34=2,V31+1,IF(U34=0,0,V31))</f>
        <v>7</v>
      </c>
      <c r="W35" s="95">
        <f>IF(U34=3,W31+1,IF(U34=0,0,W31))</f>
        <v>0</v>
      </c>
      <c r="X35" s="95">
        <f>IF(U34=1,X31+1,X31)</f>
        <v>0</v>
      </c>
    </row>
    <row r="36" spans="1:24" ht="21" customHeight="1" thickBot="1">
      <c r="A36" s="6"/>
      <c r="B36" s="7"/>
      <c r="C36" s="7"/>
      <c r="D36" s="75">
        <v>0.82638888888888884</v>
      </c>
      <c r="E36" s="17">
        <v>83.32</v>
      </c>
      <c r="F36" s="79">
        <v>0</v>
      </c>
      <c r="G36" s="69">
        <v>10000</v>
      </c>
      <c r="H36" s="65">
        <v>0.1</v>
      </c>
      <c r="I36" s="22">
        <f>E36+F36</f>
        <v>83.32</v>
      </c>
      <c r="J36" s="2">
        <f>I36-H36</f>
        <v>83.22</v>
      </c>
      <c r="K36" s="2">
        <f>I36+H36</f>
        <v>83.419999999999987</v>
      </c>
      <c r="L36" s="53">
        <v>1</v>
      </c>
      <c r="M36" s="48" t="s">
        <v>45</v>
      </c>
      <c r="N36" s="1">
        <f>IF(M36="○",H36*G36,IF(M36="×",-H36*G36,""))</f>
        <v>1000</v>
      </c>
      <c r="O36" s="101">
        <f>IF(L36&lt;&gt;"",IF(M36="○",100,IF(M36="×",-100,"")),"")</f>
        <v>100</v>
      </c>
      <c r="P36" s="45" t="str">
        <f>IF(M36="○","勝",IF(M36="×","敗",""))</f>
        <v>勝</v>
      </c>
      <c r="U36" s="95"/>
      <c r="V36" s="95"/>
      <c r="W36" s="95"/>
      <c r="X36" s="95"/>
    </row>
    <row r="37" spans="1:24" ht="15" customHeight="1">
      <c r="A37" s="9" t="s">
        <v>0</v>
      </c>
      <c r="B37" s="28" t="s">
        <v>40</v>
      </c>
      <c r="C37" s="28" t="s">
        <v>37</v>
      </c>
      <c r="D37" s="61" t="s">
        <v>39</v>
      </c>
      <c r="E37" s="15" t="s">
        <v>41</v>
      </c>
      <c r="F37" s="61" t="s">
        <v>27</v>
      </c>
      <c r="G37" s="51" t="s">
        <v>28</v>
      </c>
      <c r="H37" s="64" t="s">
        <v>43</v>
      </c>
      <c r="I37" s="21" t="s">
        <v>20</v>
      </c>
      <c r="J37" s="31" t="s">
        <v>21</v>
      </c>
      <c r="K37" s="31" t="s">
        <v>22</v>
      </c>
      <c r="L37" s="32" t="s">
        <v>14</v>
      </c>
      <c r="M37" s="36" t="s">
        <v>46</v>
      </c>
      <c r="N37" s="33" t="s">
        <v>16</v>
      </c>
      <c r="O37" s="100" t="s">
        <v>12</v>
      </c>
      <c r="P37" s="34" t="s">
        <v>13</v>
      </c>
      <c r="U37" s="95"/>
      <c r="V37" s="95"/>
      <c r="W37" s="95"/>
      <c r="X37" s="95"/>
    </row>
    <row r="38" spans="1:24" ht="21" customHeight="1">
      <c r="A38" s="4"/>
      <c r="B38" s="3"/>
      <c r="C38" s="3"/>
      <c r="D38" s="74">
        <v>0.86805555555555547</v>
      </c>
      <c r="E38" s="16">
        <v>83.34</v>
      </c>
      <c r="F38" s="79">
        <v>0</v>
      </c>
      <c r="G38" s="68">
        <v>10000</v>
      </c>
      <c r="H38" s="65">
        <v>0.15</v>
      </c>
      <c r="I38" s="19">
        <v>83.33</v>
      </c>
      <c r="J38" s="2">
        <f>I38+H38</f>
        <v>83.48</v>
      </c>
      <c r="K38" s="2">
        <f>I38+H38</f>
        <v>83.48</v>
      </c>
      <c r="L38" s="47">
        <v>1</v>
      </c>
      <c r="M38" s="47" t="s">
        <v>47</v>
      </c>
      <c r="N38" s="1">
        <f>IF(M38="○",H38*G38,IF(M38="×",-H38*G38,""))</f>
        <v>-1500</v>
      </c>
      <c r="O38" s="101">
        <f>IF(L38&lt;&gt;"",IF(M38="○",100,IF(M38="×",-100,"")),"")</f>
        <v>-100</v>
      </c>
      <c r="P38" s="45" t="str">
        <f>IF(M38="○","勝",IF(M38="×","敗",""))</f>
        <v>敗</v>
      </c>
      <c r="S38">
        <v>-1000</v>
      </c>
      <c r="U38" s="95">
        <f>IF(AND(V38="",W38="")=TRUE,0,IF(AND(V38="勝",W38="敗")=TRUE,1,IF(AND(W38="勝",V38="敗")=TRUE,1,IF(AND(V38="勝",W38="")=TRUE,2,IF(AND(W38="勝",V38="")=TRUE,2,IF(AND(V38="敗",W38="")=TRUE,3,IF(AND(W38="敗",V38="")=TRUE,3,0)))))))</f>
        <v>3</v>
      </c>
      <c r="V38" s="95" t="str">
        <f>IF(L38="","",P38)</f>
        <v>敗</v>
      </c>
      <c r="W38" s="95" t="str">
        <f>IF(L40="","",P40)</f>
        <v/>
      </c>
      <c r="X38" s="95"/>
    </row>
    <row r="39" spans="1:24" ht="15" customHeight="1">
      <c r="A39" s="5">
        <f>A35+1</f>
        <v>8</v>
      </c>
      <c r="B39" s="59">
        <v>40500</v>
      </c>
      <c r="C39" s="60" t="str">
        <f>IF(B39="","",TEXT(B39,"(aaa)"))</f>
        <v>(木)</v>
      </c>
      <c r="D39" s="62" t="s">
        <v>39</v>
      </c>
      <c r="E39" s="11" t="s">
        <v>42</v>
      </c>
      <c r="F39" s="70" t="s">
        <v>27</v>
      </c>
      <c r="G39" s="63" t="s">
        <v>28</v>
      </c>
      <c r="H39" s="66" t="s">
        <v>44</v>
      </c>
      <c r="I39" s="20" t="s">
        <v>19</v>
      </c>
      <c r="J39" s="76" t="s">
        <v>21</v>
      </c>
      <c r="K39" s="76" t="s">
        <v>22</v>
      </c>
      <c r="L39" s="35" t="s">
        <v>14</v>
      </c>
      <c r="M39" s="48"/>
      <c r="N39" s="1">
        <f>IF(N40="",N38,IF(N38="",N40,N38+N40))</f>
        <v>-1500</v>
      </c>
      <c r="O39" s="101">
        <f>IF(AND(O38="",O40="")=TRUE,"",V39/SUM(V39:X39)*100)</f>
        <v>87.5</v>
      </c>
      <c r="P39" s="45" t="str">
        <f>IF(AND(L38="",L40="")=TRUE,"",V39&amp;"勝"&amp;W39&amp;"敗"&amp;X39&amp;"引")</f>
        <v>7勝1敗0引</v>
      </c>
      <c r="U39" s="95"/>
      <c r="V39" s="95">
        <f>IF(U38=2,V35+1,IF(U38=0,0,V35))</f>
        <v>7</v>
      </c>
      <c r="W39" s="95">
        <f>IF(U38=3,W35+1,IF(U38=0,0,W35))</f>
        <v>1</v>
      </c>
      <c r="X39" s="95">
        <f>IF(U38=1,X35+1,X35)</f>
        <v>0</v>
      </c>
    </row>
    <row r="40" spans="1:24" ht="21" customHeight="1" thickBot="1">
      <c r="A40" s="6"/>
      <c r="B40" s="7"/>
      <c r="C40" s="7"/>
      <c r="D40" s="75">
        <v>0.75</v>
      </c>
      <c r="E40" s="17">
        <v>83.1</v>
      </c>
      <c r="F40" s="79">
        <v>0</v>
      </c>
      <c r="G40" s="69">
        <v>10000</v>
      </c>
      <c r="H40" s="65">
        <v>0.1</v>
      </c>
      <c r="I40" s="22">
        <f>E40+F40</f>
        <v>83.1</v>
      </c>
      <c r="J40" s="2">
        <f>I40-H40</f>
        <v>83</v>
      </c>
      <c r="K40" s="2">
        <f>I40-H40</f>
        <v>83</v>
      </c>
      <c r="L40" s="53"/>
      <c r="M40" s="48"/>
      <c r="N40" s="1" t="str">
        <f>IF(M40="○",H40*G40,IF(M40="×",-H40*G40,""))</f>
        <v/>
      </c>
      <c r="O40" s="101" t="str">
        <f>IF(L40&lt;&gt;"",IF(M40="○",100,IF(M40="×",-100,"")),"")</f>
        <v/>
      </c>
      <c r="P40" s="45" t="str">
        <f>IF(M40="○","勝",IF(M40="×","敗",""))</f>
        <v/>
      </c>
      <c r="U40" s="95"/>
      <c r="V40" s="95"/>
      <c r="W40" s="95"/>
      <c r="X40" s="95"/>
    </row>
    <row r="41" spans="1:24" ht="15" customHeight="1">
      <c r="A41" s="9" t="s">
        <v>0</v>
      </c>
      <c r="B41" s="28" t="s">
        <v>40</v>
      </c>
      <c r="C41" s="28" t="s">
        <v>37</v>
      </c>
      <c r="D41" s="61" t="s">
        <v>39</v>
      </c>
      <c r="E41" s="15" t="s">
        <v>41</v>
      </c>
      <c r="F41" s="61" t="s">
        <v>27</v>
      </c>
      <c r="G41" s="51" t="s">
        <v>28</v>
      </c>
      <c r="H41" s="64" t="s">
        <v>43</v>
      </c>
      <c r="I41" s="21" t="s">
        <v>20</v>
      </c>
      <c r="J41" s="31" t="s">
        <v>21</v>
      </c>
      <c r="K41" s="31" t="s">
        <v>22</v>
      </c>
      <c r="L41" s="32" t="s">
        <v>14</v>
      </c>
      <c r="M41" s="36" t="s">
        <v>46</v>
      </c>
      <c r="N41" s="33" t="s">
        <v>16</v>
      </c>
      <c r="O41" s="100" t="s">
        <v>12</v>
      </c>
      <c r="P41" s="34" t="s">
        <v>13</v>
      </c>
      <c r="U41" s="95"/>
      <c r="V41" s="95"/>
      <c r="W41" s="95"/>
      <c r="X41" s="95"/>
    </row>
    <row r="42" spans="1:24" ht="21" customHeight="1">
      <c r="A42" s="4"/>
      <c r="B42" s="3"/>
      <c r="C42" s="3"/>
      <c r="D42" s="74">
        <v>0.76041666666666663</v>
      </c>
      <c r="E42" s="16">
        <v>84.126999999999995</v>
      </c>
      <c r="F42" s="79">
        <v>0</v>
      </c>
      <c r="G42" s="68">
        <v>10000</v>
      </c>
      <c r="H42" s="65">
        <v>0.15</v>
      </c>
      <c r="I42" s="19">
        <f>E42+F42</f>
        <v>84.126999999999995</v>
      </c>
      <c r="J42" s="2">
        <f>I42+H42</f>
        <v>84.277000000000001</v>
      </c>
      <c r="K42" s="2">
        <f>I42-H42</f>
        <v>83.97699999999999</v>
      </c>
      <c r="L42" s="47"/>
      <c r="M42" s="47"/>
      <c r="N42" s="1" t="str">
        <f>IF(M42="○",H42*G42,IF(M42="×",-H42*G42,""))</f>
        <v/>
      </c>
      <c r="O42" s="101" t="str">
        <f>IF(L42&lt;&gt;"",IF(M42="○",100,IF(M42="×",-100,"")),"")</f>
        <v/>
      </c>
      <c r="P42" s="45" t="str">
        <f>IF(M42="○","勝",IF(M42="×","敗",""))</f>
        <v/>
      </c>
      <c r="U42" s="95">
        <f>IF(AND(V42="",W42="")=TRUE,0,IF(AND(V42="勝",W42="敗")=TRUE,1,IF(AND(W42="勝",V42="敗")=TRUE,1,IF(AND(V42="勝",W42="")=TRUE,2,IF(AND(W42="勝",V42="")=TRUE,2,IF(AND(V42="敗",W42="")=TRUE,3,IF(AND(W42="敗",V42="")=TRUE,3,0)))))))</f>
        <v>2</v>
      </c>
      <c r="V42" s="95" t="str">
        <f>IF(L42="","",P42)</f>
        <v/>
      </c>
      <c r="W42" s="95" t="str">
        <f>IF(L44="","",P44)</f>
        <v>勝</v>
      </c>
      <c r="X42" s="95"/>
    </row>
    <row r="43" spans="1:24" ht="15" customHeight="1">
      <c r="A43" s="5">
        <f>A39+1</f>
        <v>9</v>
      </c>
      <c r="B43" s="59">
        <v>40505</v>
      </c>
      <c r="C43" s="60" t="str">
        <f>IF(B43="","",TEXT(B43,"(aaa)"))</f>
        <v>(火)</v>
      </c>
      <c r="D43" s="62" t="s">
        <v>39</v>
      </c>
      <c r="E43" s="11" t="s">
        <v>42</v>
      </c>
      <c r="F43" s="70" t="s">
        <v>27</v>
      </c>
      <c r="G43" s="63" t="s">
        <v>28</v>
      </c>
      <c r="H43" s="66" t="s">
        <v>44</v>
      </c>
      <c r="I43" s="20" t="s">
        <v>19</v>
      </c>
      <c r="J43" s="76" t="s">
        <v>21</v>
      </c>
      <c r="K43" s="76" t="s">
        <v>22</v>
      </c>
      <c r="L43" s="35" t="s">
        <v>14</v>
      </c>
      <c r="M43" s="48"/>
      <c r="N43" s="1">
        <v>1490</v>
      </c>
      <c r="O43" s="101">
        <f>IF(AND(O42="",O44="")=TRUE,"",V43/SUM(V43:X43)*100)</f>
        <v>88.888888888888886</v>
      </c>
      <c r="P43" s="45" t="str">
        <f>IF(AND(L42="",L44="")=TRUE,"",V43&amp;"勝"&amp;W43&amp;"敗"&amp;X43&amp;"引")</f>
        <v>8勝1敗0引</v>
      </c>
      <c r="S43">
        <v>1490</v>
      </c>
      <c r="U43" s="95"/>
      <c r="V43" s="95">
        <f>IF(U42=2,V39+1,IF(U42=0,0,V39))</f>
        <v>8</v>
      </c>
      <c r="W43" s="95">
        <f>IF(U42=3,W39+1,IF(U42=0,0,W39))</f>
        <v>1</v>
      </c>
      <c r="X43" s="95">
        <f>IF(U42=1,X39+1,X39)</f>
        <v>0</v>
      </c>
    </row>
    <row r="44" spans="1:24" ht="21" customHeight="1" thickBot="1">
      <c r="A44" s="6"/>
      <c r="B44" s="7"/>
      <c r="C44" s="7"/>
      <c r="D44" s="75">
        <v>0.80902777777777779</v>
      </c>
      <c r="E44" s="17">
        <v>83.72</v>
      </c>
      <c r="F44" s="79">
        <v>0</v>
      </c>
      <c r="G44" s="69">
        <v>10000</v>
      </c>
      <c r="H44" s="65">
        <v>0.15</v>
      </c>
      <c r="I44" s="22">
        <f>E44+F44</f>
        <v>83.72</v>
      </c>
      <c r="J44" s="2">
        <f>I44-H44</f>
        <v>83.57</v>
      </c>
      <c r="K44" s="2">
        <f>I44+H44</f>
        <v>83.87</v>
      </c>
      <c r="L44" s="53">
        <v>1</v>
      </c>
      <c r="M44" s="48" t="s">
        <v>45</v>
      </c>
      <c r="N44" s="1">
        <v>1490</v>
      </c>
      <c r="O44" s="101">
        <f>IF(L44&lt;&gt;"",IF(M44="○",100,IF(M44="×",-100,"")),"")</f>
        <v>100</v>
      </c>
      <c r="P44" s="45" t="str">
        <f>IF(M44="○","勝",IF(M44="×","敗",""))</f>
        <v>勝</v>
      </c>
      <c r="U44" s="95"/>
      <c r="V44" s="95"/>
      <c r="W44" s="95"/>
      <c r="X44" s="95"/>
    </row>
    <row r="45" spans="1:24" ht="15" customHeight="1">
      <c r="A45" s="9" t="s">
        <v>0</v>
      </c>
      <c r="B45" s="28" t="s">
        <v>40</v>
      </c>
      <c r="C45" s="28" t="s">
        <v>37</v>
      </c>
      <c r="D45" s="61" t="s">
        <v>39</v>
      </c>
      <c r="E45" s="15" t="s">
        <v>41</v>
      </c>
      <c r="F45" s="61" t="s">
        <v>27</v>
      </c>
      <c r="G45" s="51" t="s">
        <v>28</v>
      </c>
      <c r="H45" s="64" t="s">
        <v>43</v>
      </c>
      <c r="I45" s="21" t="s">
        <v>20</v>
      </c>
      <c r="J45" s="31" t="s">
        <v>21</v>
      </c>
      <c r="K45" s="31" t="s">
        <v>22</v>
      </c>
      <c r="L45" s="32" t="s">
        <v>14</v>
      </c>
      <c r="M45" s="36" t="s">
        <v>46</v>
      </c>
      <c r="N45" s="33" t="s">
        <v>16</v>
      </c>
      <c r="O45" s="100" t="s">
        <v>12</v>
      </c>
      <c r="P45" s="34" t="s">
        <v>13</v>
      </c>
      <c r="U45" s="95"/>
      <c r="V45" s="95"/>
      <c r="W45" s="95"/>
      <c r="X45" s="95"/>
    </row>
    <row r="46" spans="1:24" ht="21" customHeight="1">
      <c r="A46" s="4"/>
      <c r="B46" s="3"/>
      <c r="C46" s="3"/>
      <c r="D46" s="74">
        <v>0.73958333333333337</v>
      </c>
      <c r="E46" s="16">
        <v>83.846000000000004</v>
      </c>
      <c r="F46" s="79">
        <v>0</v>
      </c>
      <c r="G46" s="68">
        <v>10000</v>
      </c>
      <c r="H46" s="65">
        <v>0.15</v>
      </c>
      <c r="I46" s="19">
        <f>E46+F46</f>
        <v>83.846000000000004</v>
      </c>
      <c r="J46" s="2">
        <f>I46+H46</f>
        <v>83.996000000000009</v>
      </c>
      <c r="K46" s="2">
        <f>I46-H46</f>
        <v>83.695999999999998</v>
      </c>
      <c r="L46" s="47"/>
      <c r="M46" s="47"/>
      <c r="N46" s="1" t="str">
        <f>IF(M46="○",H46*G46,IF(M46="×",-H46*G46,""))</f>
        <v/>
      </c>
      <c r="O46" s="101" t="str">
        <f>IF(L46&lt;&gt;"",IF(M46="○",100,IF(M46="×",-100,"")),"")</f>
        <v/>
      </c>
      <c r="P46" s="45" t="str">
        <f>IF(M46="○","勝",IF(M46="×","敗",""))</f>
        <v/>
      </c>
      <c r="U46" s="95">
        <f>IF(AND(V46="",W46="")=TRUE,0,IF(AND(V46="勝",W46="敗")=TRUE,1,IF(AND(W46="勝",V46="敗")=TRUE,1,IF(AND(V46="勝",W46="")=TRUE,2,IF(AND(W46="勝",V46="")=TRUE,2,IF(AND(V46="敗",W46="")=TRUE,3,IF(AND(W46="敗",V46="")=TRUE,3,0)))))))</f>
        <v>2</v>
      </c>
      <c r="V46" s="95" t="str">
        <f>IF(L46="","",P46)</f>
        <v/>
      </c>
      <c r="W46" s="95" t="str">
        <f>IF(L48="","",P48)</f>
        <v>勝</v>
      </c>
      <c r="X46" s="95"/>
    </row>
    <row r="47" spans="1:24" ht="15" customHeight="1">
      <c r="A47" s="5">
        <f>A43+1</f>
        <v>10</v>
      </c>
      <c r="B47" s="59">
        <v>40513</v>
      </c>
      <c r="C47" s="60" t="str">
        <f>IF(B47="","",TEXT(B47,"(aaa)"))</f>
        <v>(水)</v>
      </c>
      <c r="D47" s="62" t="s">
        <v>39</v>
      </c>
      <c r="E47" s="11" t="s">
        <v>42</v>
      </c>
      <c r="F47" s="70" t="s">
        <v>27</v>
      </c>
      <c r="G47" s="63" t="s">
        <v>28</v>
      </c>
      <c r="H47" s="66" t="s">
        <v>44</v>
      </c>
      <c r="I47" s="20" t="s">
        <v>19</v>
      </c>
      <c r="J47" s="76" t="s">
        <v>21</v>
      </c>
      <c r="K47" s="76" t="s">
        <v>22</v>
      </c>
      <c r="L47" s="35" t="s">
        <v>14</v>
      </c>
      <c r="M47" s="48"/>
      <c r="N47" s="1">
        <f>IF(N48="",N46,IF(N46="",N48,N46+N48))</f>
        <v>1500</v>
      </c>
      <c r="O47" s="101">
        <f>IF(AND(O46="",O48="")=TRUE,"",V47/SUM(V47:X47)*100)</f>
        <v>90</v>
      </c>
      <c r="P47" s="45" t="str">
        <f>IF(AND(L46="",L48="")=TRUE,"",V47&amp;"勝"&amp;W47&amp;"敗"&amp;X47&amp;"引")</f>
        <v>9勝1敗0引</v>
      </c>
      <c r="S47">
        <v>1500</v>
      </c>
      <c r="U47" s="95"/>
      <c r="V47" s="95">
        <f>IF(U46=2,V43+1,IF(U46=0,0,V43))</f>
        <v>9</v>
      </c>
      <c r="W47" s="95">
        <f>IF(U46=3,W43+1,IF(U46=0,0,W43))</f>
        <v>1</v>
      </c>
      <c r="X47" s="95">
        <f>IF(U46=1,X43+1,X43)</f>
        <v>0</v>
      </c>
    </row>
    <row r="48" spans="1:24" ht="21" customHeight="1" thickBot="1">
      <c r="A48" s="6"/>
      <c r="B48" s="7"/>
      <c r="C48" s="7"/>
      <c r="D48" s="75">
        <v>0.64930555555555558</v>
      </c>
      <c r="E48" s="17">
        <v>83.433000000000007</v>
      </c>
      <c r="F48" s="79">
        <v>0</v>
      </c>
      <c r="G48" s="69">
        <v>10000</v>
      </c>
      <c r="H48" s="65">
        <v>0.15</v>
      </c>
      <c r="I48" s="22">
        <f>E48+F48</f>
        <v>83.433000000000007</v>
      </c>
      <c r="J48" s="2">
        <f>I48-H48</f>
        <v>83.283000000000001</v>
      </c>
      <c r="K48" s="2">
        <f>I48+H48</f>
        <v>83.583000000000013</v>
      </c>
      <c r="L48" s="53">
        <v>1</v>
      </c>
      <c r="M48" s="48" t="s">
        <v>45</v>
      </c>
      <c r="N48" s="1">
        <f>IF(M48="○",H48*G48,IF(M48="×",-H48*G48,""))</f>
        <v>1500</v>
      </c>
      <c r="O48" s="101">
        <f>IF(L48&lt;&gt;"",IF(M48="○",100,IF(M48="×",-100,"")),"")</f>
        <v>100</v>
      </c>
      <c r="P48" s="45" t="str">
        <f>IF(M48="○","勝",IF(M48="×","敗",""))</f>
        <v>勝</v>
      </c>
      <c r="U48" s="95"/>
      <c r="V48" s="95"/>
      <c r="W48" s="95"/>
      <c r="X48" s="95"/>
    </row>
    <row r="49" spans="1:24" ht="15" customHeight="1">
      <c r="A49" s="9" t="s">
        <v>0</v>
      </c>
      <c r="B49" s="28" t="s">
        <v>40</v>
      </c>
      <c r="C49" s="28" t="s">
        <v>37</v>
      </c>
      <c r="D49" s="61" t="s">
        <v>39</v>
      </c>
      <c r="E49" s="15" t="s">
        <v>41</v>
      </c>
      <c r="F49" s="61" t="s">
        <v>27</v>
      </c>
      <c r="G49" s="51" t="s">
        <v>28</v>
      </c>
      <c r="H49" s="64" t="s">
        <v>43</v>
      </c>
      <c r="I49" s="21" t="s">
        <v>20</v>
      </c>
      <c r="J49" s="31" t="s">
        <v>21</v>
      </c>
      <c r="K49" s="31" t="s">
        <v>22</v>
      </c>
      <c r="L49" s="32" t="s">
        <v>14</v>
      </c>
      <c r="M49" s="36" t="s">
        <v>46</v>
      </c>
      <c r="N49" s="33" t="s">
        <v>16</v>
      </c>
      <c r="O49" s="100" t="s">
        <v>12</v>
      </c>
      <c r="P49" s="34" t="s">
        <v>13</v>
      </c>
      <c r="U49" s="95"/>
      <c r="V49" s="95"/>
      <c r="W49" s="95"/>
      <c r="X49" s="95"/>
    </row>
    <row r="50" spans="1:24" ht="21" customHeight="1">
      <c r="A50" s="4"/>
      <c r="B50" s="3"/>
      <c r="C50" s="3"/>
      <c r="D50" s="74">
        <v>0.85763888888888884</v>
      </c>
      <c r="E50" s="16">
        <v>84.275999999999996</v>
      </c>
      <c r="F50" s="79">
        <v>0</v>
      </c>
      <c r="G50" s="68">
        <v>10000</v>
      </c>
      <c r="H50" s="65">
        <v>0.15</v>
      </c>
      <c r="I50" s="19">
        <f>E50+F50</f>
        <v>84.275999999999996</v>
      </c>
      <c r="J50" s="2">
        <f>I50+H50</f>
        <v>84.426000000000002</v>
      </c>
      <c r="K50" s="2">
        <f>I50-H50</f>
        <v>84.125999999999991</v>
      </c>
      <c r="L50" s="47">
        <v>1</v>
      </c>
      <c r="M50" s="47" t="s">
        <v>47</v>
      </c>
      <c r="N50" s="1">
        <v>-1540</v>
      </c>
      <c r="O50" s="101">
        <f>IF(L50&lt;&gt;"",IF(M50="○",100,IF(M50="×",-100,"")),"")</f>
        <v>-100</v>
      </c>
      <c r="P50" s="45" t="str">
        <f>IF(M50="○","勝",IF(M50="×","敗",""))</f>
        <v>敗</v>
      </c>
      <c r="U50" s="95">
        <f>IF(AND(V50="",W50="")=TRUE,0,IF(AND(V50="勝",W50="敗")=TRUE,1,IF(AND(W50="勝",V50="敗")=TRUE,1,IF(AND(V50="勝",W50="")=TRUE,2,IF(AND(W50="勝",V50="")=TRUE,2,IF(AND(V50="敗",W50="")=TRUE,3,IF(AND(W50="敗",V50="")=TRUE,3,0)))))))</f>
        <v>3</v>
      </c>
      <c r="V50" s="95" t="str">
        <f>IF(L50="","",P50)</f>
        <v>敗</v>
      </c>
      <c r="W50" s="95" t="str">
        <f>IF(L52="","",P52)</f>
        <v/>
      </c>
      <c r="X50" s="95"/>
    </row>
    <row r="51" spans="1:24" ht="15" customHeight="1">
      <c r="A51" s="5">
        <f>A47+1</f>
        <v>11</v>
      </c>
      <c r="B51" s="59">
        <v>40514</v>
      </c>
      <c r="C51" s="60" t="str">
        <f>IF(B51="","",TEXT(B51,"(aaa)"))</f>
        <v>(木)</v>
      </c>
      <c r="D51" s="62" t="s">
        <v>50</v>
      </c>
      <c r="E51" s="11" t="s">
        <v>42</v>
      </c>
      <c r="F51" s="70" t="s">
        <v>27</v>
      </c>
      <c r="G51" s="63" t="s">
        <v>28</v>
      </c>
      <c r="H51" s="66" t="s">
        <v>44</v>
      </c>
      <c r="I51" s="20" t="s">
        <v>19</v>
      </c>
      <c r="J51" s="76" t="s">
        <v>21</v>
      </c>
      <c r="K51" s="76" t="s">
        <v>22</v>
      </c>
      <c r="L51" s="35" t="s">
        <v>14</v>
      </c>
      <c r="M51" s="48"/>
      <c r="N51" s="1">
        <f>IF(N52="",N50,IF(N50="",N52,N50+N52))</f>
        <v>-1540</v>
      </c>
      <c r="O51" s="101">
        <f>IF(AND(O50="",O52="")=TRUE,"",V51/SUM(V51:X51)*100)</f>
        <v>81.818181818181827</v>
      </c>
      <c r="P51" s="45" t="str">
        <f>IF(AND(L50="",L52="")=TRUE,"",V51&amp;"勝"&amp;W51&amp;"敗"&amp;X51&amp;"引")</f>
        <v>9勝2敗0引</v>
      </c>
      <c r="S51">
        <v>-1590</v>
      </c>
      <c r="U51" s="95"/>
      <c r="V51" s="95">
        <f>IF(U50=2,V47+1,IF(U50=0,0,V47))</f>
        <v>9</v>
      </c>
      <c r="W51" s="95">
        <f>IF(U50=3,W47+1,IF(U50=0,0,W47))</f>
        <v>2</v>
      </c>
      <c r="X51" s="95">
        <f>IF(U50=1,X47+1,X47)</f>
        <v>0</v>
      </c>
    </row>
    <row r="52" spans="1:24" ht="21" customHeight="1" thickBot="1">
      <c r="A52" s="6"/>
      <c r="B52" s="7"/>
      <c r="C52" s="7"/>
      <c r="D52" s="75">
        <v>0.75694444444444453</v>
      </c>
      <c r="E52" s="17">
        <v>83.962000000000003</v>
      </c>
      <c r="F52" s="79">
        <v>0</v>
      </c>
      <c r="G52" s="69">
        <v>10000</v>
      </c>
      <c r="H52" s="65">
        <v>0.15</v>
      </c>
      <c r="I52" s="22">
        <f>E52+F52</f>
        <v>83.962000000000003</v>
      </c>
      <c r="J52" s="2">
        <f>I52-H52</f>
        <v>83.811999999999998</v>
      </c>
      <c r="K52" s="2">
        <f>I52+H52</f>
        <v>84.112000000000009</v>
      </c>
      <c r="L52" s="53"/>
      <c r="M52" s="48"/>
      <c r="N52" s="1" t="str">
        <f>IF(M52="○",H52*G52,IF(M52="×",-H52*G52,""))</f>
        <v/>
      </c>
      <c r="O52" s="101" t="str">
        <f>IF(L52&lt;&gt;"",IF(M52="○",100,IF(M52="×",-100,"")),"")</f>
        <v/>
      </c>
      <c r="P52" s="45" t="str">
        <f>IF(M52="○","勝",IF(M52="×","敗",""))</f>
        <v/>
      </c>
      <c r="U52" s="95"/>
      <c r="V52" s="95"/>
      <c r="W52" s="95"/>
      <c r="X52" s="95"/>
    </row>
    <row r="53" spans="1:24" ht="15" customHeight="1">
      <c r="A53" s="9" t="s">
        <v>0</v>
      </c>
      <c r="B53" s="28" t="s">
        <v>40</v>
      </c>
      <c r="C53" s="28" t="s">
        <v>37</v>
      </c>
      <c r="D53" s="61" t="s">
        <v>39</v>
      </c>
      <c r="E53" s="15" t="s">
        <v>41</v>
      </c>
      <c r="F53" s="61" t="s">
        <v>27</v>
      </c>
      <c r="G53" s="51" t="s">
        <v>28</v>
      </c>
      <c r="H53" s="64" t="s">
        <v>43</v>
      </c>
      <c r="I53" s="21" t="s">
        <v>20</v>
      </c>
      <c r="J53" s="31" t="s">
        <v>21</v>
      </c>
      <c r="K53" s="31" t="s">
        <v>22</v>
      </c>
      <c r="L53" s="32" t="s">
        <v>14</v>
      </c>
      <c r="M53" s="36" t="s">
        <v>46</v>
      </c>
      <c r="N53" s="33" t="s">
        <v>16</v>
      </c>
      <c r="O53" s="100" t="s">
        <v>12</v>
      </c>
      <c r="P53" s="34" t="s">
        <v>13</v>
      </c>
      <c r="U53" s="95"/>
      <c r="V53" s="95"/>
      <c r="W53" s="95"/>
      <c r="X53" s="95"/>
    </row>
    <row r="54" spans="1:24" ht="21" customHeight="1">
      <c r="A54" s="4"/>
      <c r="B54" s="3"/>
      <c r="C54" s="3"/>
      <c r="D54" s="74">
        <v>0.75277777777777777</v>
      </c>
      <c r="E54" s="16">
        <v>82.823999999999998</v>
      </c>
      <c r="F54" s="79">
        <v>0</v>
      </c>
      <c r="G54" s="68">
        <v>10000</v>
      </c>
      <c r="H54" s="65">
        <v>0.15</v>
      </c>
      <c r="I54" s="19">
        <f>E54+F54</f>
        <v>82.823999999999998</v>
      </c>
      <c r="J54" s="2">
        <f>I54+H54</f>
        <v>82.974000000000004</v>
      </c>
      <c r="K54" s="2">
        <f>I54-H54</f>
        <v>82.673999999999992</v>
      </c>
      <c r="L54" s="47">
        <v>1</v>
      </c>
      <c r="M54" s="47" t="s">
        <v>45</v>
      </c>
      <c r="N54" s="1">
        <v>1470</v>
      </c>
      <c r="O54" s="101">
        <f>IF(L54&lt;&gt;"",IF(M54="○",100,IF(M54="×",-100,"")),"")</f>
        <v>100</v>
      </c>
      <c r="P54" s="45" t="str">
        <f>IF(M54="○","勝",IF(M54="×","敗",""))</f>
        <v>勝</v>
      </c>
      <c r="U54" s="95">
        <f>IF(AND(V54="",W54="")=TRUE,0,IF(AND(V54="勝",W54="敗")=TRUE,1,IF(AND(W54="勝",V54="敗")=TRUE,1,IF(AND(V54="勝",W54="")=TRUE,2,IF(AND(W54="勝",V54="")=TRUE,2,IF(AND(V54="敗",W54="")=TRUE,3,IF(AND(W54="敗",V54="")=TRUE,3,0)))))))</f>
        <v>2</v>
      </c>
      <c r="V54" s="95" t="str">
        <f>IF(L54="","",P54)</f>
        <v>勝</v>
      </c>
      <c r="W54" s="95" t="str">
        <f>IF(L56="","",P56)</f>
        <v/>
      </c>
      <c r="X54" s="95"/>
    </row>
    <row r="55" spans="1:24" ht="15" customHeight="1">
      <c r="A55" s="5">
        <f>A51+1</f>
        <v>12</v>
      </c>
      <c r="B55" s="59">
        <v>40519</v>
      </c>
      <c r="C55" s="60" t="str">
        <f>IF(B55="","",TEXT(B55,"(aaa)"))</f>
        <v>(火)</v>
      </c>
      <c r="D55" s="62" t="s">
        <v>39</v>
      </c>
      <c r="E55" s="11" t="s">
        <v>42</v>
      </c>
      <c r="F55" s="70" t="s">
        <v>27</v>
      </c>
      <c r="G55" s="63" t="s">
        <v>28</v>
      </c>
      <c r="H55" s="66" t="s">
        <v>44</v>
      </c>
      <c r="I55" s="20" t="s">
        <v>19</v>
      </c>
      <c r="J55" s="76" t="s">
        <v>21</v>
      </c>
      <c r="K55" s="76" t="s">
        <v>22</v>
      </c>
      <c r="L55" s="35" t="s">
        <v>14</v>
      </c>
      <c r="M55" s="48"/>
      <c r="N55" s="1">
        <f>IF(N56="",N54,IF(N54="",N56,N54+N56))</f>
        <v>1470</v>
      </c>
      <c r="O55" s="101">
        <f>IF(AND(O54="",O56="")=TRUE,"",V55/SUM(V55:X55)*100)</f>
        <v>83.333333333333343</v>
      </c>
      <c r="P55" s="45" t="str">
        <f>IF(AND(L54="",L56="")=TRUE,"",V55&amp;"勝"&amp;W55&amp;"敗"&amp;X55&amp;"引")</f>
        <v>10勝2敗0引</v>
      </c>
      <c r="U55" s="95"/>
      <c r="V55" s="95">
        <f>IF(U54=2,V51+1,IF(U54=0,0,V51))</f>
        <v>10</v>
      </c>
      <c r="W55" s="95">
        <f>IF(U54=3,W51+1,IF(U54=0,0,W51))</f>
        <v>2</v>
      </c>
      <c r="X55" s="95">
        <f>IF(U54=1,X51+1,X51)</f>
        <v>0</v>
      </c>
    </row>
    <row r="56" spans="1:24" ht="21" customHeight="1" thickBot="1">
      <c r="A56" s="6"/>
      <c r="B56" s="7"/>
      <c r="C56" s="7"/>
      <c r="D56" s="75">
        <v>0.6333333333333333</v>
      </c>
      <c r="E56" s="17">
        <v>82.463999999999999</v>
      </c>
      <c r="F56" s="79">
        <v>0</v>
      </c>
      <c r="G56" s="69">
        <v>10000</v>
      </c>
      <c r="H56" s="65">
        <v>0.15</v>
      </c>
      <c r="I56" s="22">
        <f>E56+F56</f>
        <v>82.463999999999999</v>
      </c>
      <c r="J56" s="2">
        <f>I56-H56</f>
        <v>82.313999999999993</v>
      </c>
      <c r="K56" s="2">
        <f>I56+H56</f>
        <v>82.614000000000004</v>
      </c>
      <c r="L56" s="53"/>
      <c r="M56" s="48"/>
      <c r="N56" s="1" t="str">
        <f>IF(M56="○",H56*G56,IF(M56="×",-H56*G56,""))</f>
        <v/>
      </c>
      <c r="O56" s="101" t="str">
        <f>IF(L56&lt;&gt;"",IF(M56="○",100,IF(M56="×",-100,"")),"")</f>
        <v/>
      </c>
      <c r="P56" s="45" t="str">
        <f>IF(M56="○","勝",IF(M56="×","敗",""))</f>
        <v/>
      </c>
      <c r="S56">
        <v>1470</v>
      </c>
      <c r="U56" s="95"/>
      <c r="V56" s="95"/>
      <c r="W56" s="95"/>
      <c r="X56" s="95"/>
    </row>
    <row r="57" spans="1:24" ht="15" customHeight="1">
      <c r="A57" s="9" t="s">
        <v>0</v>
      </c>
      <c r="B57" s="28" t="s">
        <v>40</v>
      </c>
      <c r="C57" s="28" t="s">
        <v>37</v>
      </c>
      <c r="D57" s="61" t="s">
        <v>39</v>
      </c>
      <c r="E57" s="15" t="s">
        <v>41</v>
      </c>
      <c r="F57" s="61" t="s">
        <v>27</v>
      </c>
      <c r="G57" s="51" t="s">
        <v>28</v>
      </c>
      <c r="H57" s="64" t="s">
        <v>43</v>
      </c>
      <c r="I57" s="21" t="s">
        <v>20</v>
      </c>
      <c r="J57" s="31" t="s">
        <v>21</v>
      </c>
      <c r="K57" s="31" t="s">
        <v>22</v>
      </c>
      <c r="L57" s="32" t="s">
        <v>14</v>
      </c>
      <c r="M57" s="36" t="s">
        <v>46</v>
      </c>
      <c r="N57" s="33" t="s">
        <v>16</v>
      </c>
      <c r="O57" s="100" t="s">
        <v>12</v>
      </c>
      <c r="P57" s="34" t="s">
        <v>13</v>
      </c>
      <c r="U57" s="95"/>
      <c r="V57" s="95"/>
      <c r="W57" s="95"/>
      <c r="X57" s="95"/>
    </row>
    <row r="58" spans="1:24" ht="21" customHeight="1">
      <c r="A58" s="4"/>
      <c r="B58" s="3"/>
      <c r="C58" s="3"/>
      <c r="D58" s="74">
        <v>0.625</v>
      </c>
      <c r="E58" s="16">
        <v>84.337999999999994</v>
      </c>
      <c r="F58" s="79">
        <v>0</v>
      </c>
      <c r="G58" s="68">
        <v>10000</v>
      </c>
      <c r="H58" s="65">
        <v>0.15</v>
      </c>
      <c r="I58" s="19">
        <f>E58+F58</f>
        <v>84.337999999999994</v>
      </c>
      <c r="J58" s="2">
        <f>I58+H58</f>
        <v>84.488</v>
      </c>
      <c r="K58" s="2">
        <f>I58-H58</f>
        <v>84.187999999999988</v>
      </c>
      <c r="L58" s="47">
        <v>1</v>
      </c>
      <c r="M58" s="47" t="s">
        <v>47</v>
      </c>
      <c r="N58" s="1">
        <v>-1710</v>
      </c>
      <c r="O58" s="101">
        <f>IF(L58&lt;&gt;"",IF(M58="○",100,IF(M58="×",-100,"")),"")</f>
        <v>-100</v>
      </c>
      <c r="P58" s="45" t="str">
        <f>IF(M58="○","勝",IF(M58="×","敗",""))</f>
        <v>敗</v>
      </c>
      <c r="U58" s="95">
        <f>IF(AND(V58="",W58="")=TRUE,0,IF(AND(V58="勝",W58="敗")=TRUE,1,IF(AND(W58="勝",V58="敗")=TRUE,1,IF(AND(V58="勝",W58="")=TRUE,2,IF(AND(W58="勝",V58="")=TRUE,2,IF(AND(V58="敗",W58="")=TRUE,3,IF(AND(W58="敗",V58="")=TRUE,3,0)))))))</f>
        <v>3</v>
      </c>
      <c r="V58" s="95" t="str">
        <f>IF(L58="","",P58)</f>
        <v>敗</v>
      </c>
      <c r="W58" s="95" t="str">
        <f>IF(L60="","",P60)</f>
        <v/>
      </c>
      <c r="X58" s="95"/>
    </row>
    <row r="59" spans="1:24" ht="15" customHeight="1">
      <c r="A59" s="5">
        <f>A55+1</f>
        <v>13</v>
      </c>
      <c r="B59" s="59">
        <v>40528</v>
      </c>
      <c r="C59" s="60" t="str">
        <f>IF(B59="","",TEXT(B59,"(aaa)"))</f>
        <v>(木)</v>
      </c>
      <c r="D59" s="62" t="s">
        <v>39</v>
      </c>
      <c r="E59" s="11" t="s">
        <v>42</v>
      </c>
      <c r="F59" s="70" t="s">
        <v>27</v>
      </c>
      <c r="G59" s="63" t="s">
        <v>28</v>
      </c>
      <c r="H59" s="66" t="s">
        <v>44</v>
      </c>
      <c r="I59" s="20" t="s">
        <v>19</v>
      </c>
      <c r="J59" s="76" t="s">
        <v>21</v>
      </c>
      <c r="K59" s="76" t="s">
        <v>22</v>
      </c>
      <c r="L59" s="35" t="s">
        <v>14</v>
      </c>
      <c r="M59" s="48"/>
      <c r="N59" s="1">
        <v>-1710</v>
      </c>
      <c r="O59" s="101">
        <f>IF(AND(O58="",O60="")=TRUE,"",V59/SUM(V59:X59)*100)</f>
        <v>76.923076923076934</v>
      </c>
      <c r="P59" s="45" t="str">
        <f>IF(AND(L58="",L60="")=TRUE,"",V59&amp;"勝"&amp;W59&amp;"敗"&amp;X59&amp;"引")</f>
        <v>10勝3敗0引</v>
      </c>
      <c r="S59">
        <v>-1710</v>
      </c>
      <c r="U59" s="95"/>
      <c r="V59" s="95">
        <f>IF(U58=2,V55+1,IF(U58=0,0,V55))</f>
        <v>10</v>
      </c>
      <c r="W59" s="95">
        <f>IF(U58=3,W55+1,IF(U58=0,0,W55))</f>
        <v>3</v>
      </c>
      <c r="X59" s="95">
        <f>IF(U58=1,X55+1,X55)</f>
        <v>0</v>
      </c>
    </row>
    <row r="60" spans="1:24" ht="21" customHeight="1" thickBot="1">
      <c r="A60" s="6"/>
      <c r="B60" s="7"/>
      <c r="C60" s="7"/>
      <c r="D60" s="75">
        <v>0.77500000000000002</v>
      </c>
      <c r="E60" s="17">
        <v>93.963999999999999</v>
      </c>
      <c r="F60" s="79">
        <v>0</v>
      </c>
      <c r="G60" s="69">
        <v>10000</v>
      </c>
      <c r="H60" s="65">
        <v>0.15</v>
      </c>
      <c r="I60" s="22">
        <f>E60+F60</f>
        <v>93.963999999999999</v>
      </c>
      <c r="J60" s="2">
        <f>I60-H60</f>
        <v>93.813999999999993</v>
      </c>
      <c r="K60" s="2">
        <f>I60+H60</f>
        <v>94.114000000000004</v>
      </c>
      <c r="L60" s="53"/>
      <c r="M60" s="48"/>
      <c r="N60" s="1" t="str">
        <f>IF(M60="○",H60*G60,IF(M60="×",-H60*G60,""))</f>
        <v/>
      </c>
      <c r="O60" s="101" t="str">
        <f>IF(L60&lt;&gt;"",IF(M60="○",100,IF(M60="×",-100,"")),"")</f>
        <v/>
      </c>
      <c r="P60" s="45" t="str">
        <f>IF(M60="○","勝",IF(M60="×","敗",""))</f>
        <v/>
      </c>
      <c r="U60" s="95"/>
      <c r="V60" s="95"/>
      <c r="W60" s="95"/>
      <c r="X60" s="95"/>
    </row>
    <row r="61" spans="1:24" ht="15" customHeight="1">
      <c r="A61" s="9" t="s">
        <v>0</v>
      </c>
      <c r="B61" s="28" t="s">
        <v>40</v>
      </c>
      <c r="C61" s="28" t="s">
        <v>37</v>
      </c>
      <c r="D61" s="61" t="s">
        <v>39</v>
      </c>
      <c r="E61" s="15" t="s">
        <v>41</v>
      </c>
      <c r="F61" s="61" t="s">
        <v>27</v>
      </c>
      <c r="G61" s="51" t="s">
        <v>28</v>
      </c>
      <c r="H61" s="64" t="s">
        <v>43</v>
      </c>
      <c r="I61" s="21" t="s">
        <v>20</v>
      </c>
      <c r="J61" s="31" t="s">
        <v>21</v>
      </c>
      <c r="K61" s="31" t="s">
        <v>22</v>
      </c>
      <c r="L61" s="32" t="s">
        <v>14</v>
      </c>
      <c r="M61" s="36" t="s">
        <v>46</v>
      </c>
      <c r="N61" s="33" t="s">
        <v>16</v>
      </c>
      <c r="O61" s="100" t="s">
        <v>12</v>
      </c>
      <c r="P61" s="34" t="s">
        <v>13</v>
      </c>
      <c r="U61" s="95"/>
      <c r="V61" s="95"/>
      <c r="W61" s="95"/>
      <c r="X61" s="95"/>
    </row>
    <row r="62" spans="1:24" ht="21" customHeight="1">
      <c r="A62" s="4"/>
      <c r="B62" s="3"/>
      <c r="C62" s="3"/>
      <c r="D62" s="74">
        <v>0.7270833333333333</v>
      </c>
      <c r="E62" s="16">
        <v>83.778000000000006</v>
      </c>
      <c r="F62" s="79">
        <v>0</v>
      </c>
      <c r="G62" s="68">
        <v>10000</v>
      </c>
      <c r="H62" s="65">
        <v>0.1</v>
      </c>
      <c r="I62" s="19">
        <f>E62+F62</f>
        <v>83.778000000000006</v>
      </c>
      <c r="J62" s="2">
        <f>I62+H62</f>
        <v>83.878</v>
      </c>
      <c r="K62" s="2">
        <f>I62-H62</f>
        <v>83.678000000000011</v>
      </c>
      <c r="L62" s="47">
        <v>1</v>
      </c>
      <c r="M62" s="47" t="s">
        <v>45</v>
      </c>
      <c r="N62" s="1">
        <v>950</v>
      </c>
      <c r="O62" s="101">
        <f>IF(L62&lt;&gt;"",IF(M62="○",100,IF(M62="×",-100,"")),"")</f>
        <v>100</v>
      </c>
      <c r="P62" s="45" t="str">
        <f>IF(M62="○","勝",IF(M62="×","敗",""))</f>
        <v>勝</v>
      </c>
      <c r="U62" s="95">
        <f>IF(AND(V62="",W62="")=TRUE,0,IF(AND(V62="勝",W62="敗")=TRUE,1,IF(AND(W62="勝",V62="敗")=TRUE,1,IF(AND(V62="勝",W62="")=TRUE,2,IF(AND(W62="勝",V62="")=TRUE,2,IF(AND(V62="敗",W62="")=TRUE,3,IF(AND(W62="敗",V62="")=TRUE,3,0)))))))</f>
        <v>2</v>
      </c>
      <c r="V62" s="95" t="str">
        <f>IF(L62="","",P62)</f>
        <v>勝</v>
      </c>
      <c r="W62" s="95" t="str">
        <f>IF(L64="","",P64)</f>
        <v/>
      </c>
      <c r="X62" s="95"/>
    </row>
    <row r="63" spans="1:24" ht="15" customHeight="1">
      <c r="A63" s="5">
        <f>A59+1</f>
        <v>14</v>
      </c>
      <c r="B63" s="59">
        <v>40533</v>
      </c>
      <c r="C63" s="60" t="str">
        <f>IF(B63="","",TEXT(B63,"(aaa)"))</f>
        <v>(火)</v>
      </c>
      <c r="D63" s="62" t="s">
        <v>39</v>
      </c>
      <c r="E63" s="11" t="s">
        <v>42</v>
      </c>
      <c r="F63" s="70" t="s">
        <v>27</v>
      </c>
      <c r="G63" s="63" t="s">
        <v>28</v>
      </c>
      <c r="H63" s="66" t="s">
        <v>44</v>
      </c>
      <c r="I63" s="20" t="s">
        <v>19</v>
      </c>
      <c r="J63" s="76" t="s">
        <v>21</v>
      </c>
      <c r="K63" s="76" t="s">
        <v>22</v>
      </c>
      <c r="L63" s="35" t="s">
        <v>14</v>
      </c>
      <c r="M63" s="48"/>
      <c r="N63" s="1">
        <f>IF(N64="",N62,IF(N62="",N64,N62+N64))</f>
        <v>950</v>
      </c>
      <c r="O63" s="101">
        <f>IF(AND(O62="",O64="")=TRUE,"",V63/SUM(V63:X63)*100)</f>
        <v>78.571428571428569</v>
      </c>
      <c r="P63" s="45" t="str">
        <f>IF(AND(L62="",L64="")=TRUE,"",V63&amp;"勝"&amp;W63&amp;"敗"&amp;X63&amp;"引")</f>
        <v>11勝3敗0引</v>
      </c>
      <c r="S63">
        <v>950</v>
      </c>
      <c r="U63" s="95"/>
      <c r="V63" s="95">
        <f>IF(U62=2,V59+1,IF(U62=0,0,V59))</f>
        <v>11</v>
      </c>
      <c r="W63" s="95">
        <f>IF(U62=3,W59+1,IF(U62=0,0,W59))</f>
        <v>3</v>
      </c>
      <c r="X63" s="95">
        <f>IF(U62=1,X59+1,X59)</f>
        <v>0</v>
      </c>
    </row>
    <row r="64" spans="1:24" ht="21" customHeight="1" thickBot="1">
      <c r="A64" s="6"/>
      <c r="B64" s="7"/>
      <c r="C64" s="7"/>
      <c r="D64" s="75">
        <v>0.86041666666666661</v>
      </c>
      <c r="E64" s="17">
        <v>83.628</v>
      </c>
      <c r="F64" s="79">
        <v>0</v>
      </c>
      <c r="G64" s="69">
        <v>10000</v>
      </c>
      <c r="H64" s="65">
        <v>0.1</v>
      </c>
      <c r="I64" s="22">
        <f>E64+F64</f>
        <v>83.628</v>
      </c>
      <c r="J64" s="2">
        <f>I64-H64</f>
        <v>83.528000000000006</v>
      </c>
      <c r="K64" s="2">
        <f>I64+H64</f>
        <v>83.727999999999994</v>
      </c>
      <c r="L64" s="53"/>
      <c r="M64" s="48"/>
      <c r="N64" s="1" t="str">
        <f>IF(M64="○",H64*G64,IF(M64="×",-H64*G64,""))</f>
        <v/>
      </c>
      <c r="O64" s="101" t="str">
        <f>IF(L64&lt;&gt;"",IF(M64="○",100,IF(M64="×",-100,"")),"")</f>
        <v/>
      </c>
      <c r="P64" s="45" t="str">
        <f>IF(M64="○","勝",IF(M64="×","敗",""))</f>
        <v/>
      </c>
      <c r="U64" s="95"/>
      <c r="V64" s="95"/>
      <c r="W64" s="95"/>
      <c r="X64" s="95"/>
    </row>
    <row r="65" spans="1:24" ht="15" customHeight="1">
      <c r="A65" s="9" t="s">
        <v>0</v>
      </c>
      <c r="B65" s="28" t="s">
        <v>40</v>
      </c>
      <c r="C65" s="28" t="s">
        <v>37</v>
      </c>
      <c r="D65" s="61" t="s">
        <v>39</v>
      </c>
      <c r="E65" s="15" t="s">
        <v>41</v>
      </c>
      <c r="F65" s="61" t="s">
        <v>27</v>
      </c>
      <c r="G65" s="51" t="s">
        <v>28</v>
      </c>
      <c r="H65" s="64" t="s">
        <v>43</v>
      </c>
      <c r="I65" s="21" t="s">
        <v>20</v>
      </c>
      <c r="J65" s="31" t="s">
        <v>21</v>
      </c>
      <c r="K65" s="31" t="s">
        <v>22</v>
      </c>
      <c r="L65" s="32" t="s">
        <v>14</v>
      </c>
      <c r="M65" s="36" t="s">
        <v>46</v>
      </c>
      <c r="N65" s="33" t="s">
        <v>16</v>
      </c>
      <c r="O65" s="100" t="s">
        <v>12</v>
      </c>
      <c r="P65" s="34" t="s">
        <v>13</v>
      </c>
      <c r="U65" s="95"/>
      <c r="V65" s="95"/>
      <c r="W65" s="95"/>
      <c r="X65" s="95"/>
    </row>
    <row r="66" spans="1:24" ht="21" customHeight="1">
      <c r="A66" s="4"/>
      <c r="B66" s="3"/>
      <c r="C66" s="3"/>
      <c r="D66" s="74">
        <v>0.7104166666666667</v>
      </c>
      <c r="E66" s="16">
        <v>82.284999999999997</v>
      </c>
      <c r="F66" s="79">
        <v>0</v>
      </c>
      <c r="G66" s="68">
        <v>10000</v>
      </c>
      <c r="H66" s="65">
        <v>0.1</v>
      </c>
      <c r="I66" s="19">
        <f>E66+F66</f>
        <v>82.284999999999997</v>
      </c>
      <c r="J66" s="2">
        <f>I66+H66</f>
        <v>82.384999999999991</v>
      </c>
      <c r="K66" s="2">
        <f>I66-H66</f>
        <v>82.185000000000002</v>
      </c>
      <c r="L66" s="47">
        <v>1</v>
      </c>
      <c r="M66" s="47" t="s">
        <v>45</v>
      </c>
      <c r="N66" s="1">
        <v>980</v>
      </c>
      <c r="O66" s="101">
        <f>IF(L66&lt;&gt;"",IF(M66="○",100,IF(M66="×",-100,"")),"")</f>
        <v>100</v>
      </c>
      <c r="P66" s="45" t="str">
        <f>IF(M66="○","勝",IF(M66="×","敗",""))</f>
        <v>勝</v>
      </c>
      <c r="U66" s="95">
        <f>IF(AND(V66="",W66="")=TRUE,0,IF(AND(V66="勝",W66="敗")=TRUE,1,IF(AND(W66="勝",V66="敗")=TRUE,1,IF(AND(V66="勝",W66="")=TRUE,2,IF(AND(W66="勝",V66="")=TRUE,2,IF(AND(V66="敗",W66="")=TRUE,3,IF(AND(W66="敗",V66="")=TRUE,3,0)))))))</f>
        <v>2</v>
      </c>
      <c r="V66" s="95" t="str">
        <f>IF(L66="","",P66)</f>
        <v>勝</v>
      </c>
      <c r="W66" s="95" t="str">
        <f>IF(L68="","",P68)</f>
        <v/>
      </c>
      <c r="X66" s="95"/>
    </row>
    <row r="67" spans="1:24" ht="15" customHeight="1">
      <c r="A67" s="5">
        <f>A63+1</f>
        <v>15</v>
      </c>
      <c r="B67" s="59">
        <v>40535</v>
      </c>
      <c r="C67" s="60" t="str">
        <f>IF(B67="","",TEXT(B67,"(aaa)"))</f>
        <v>(木)</v>
      </c>
      <c r="D67" s="62" t="s">
        <v>39</v>
      </c>
      <c r="E67" s="11" t="s">
        <v>42</v>
      </c>
      <c r="F67" s="70" t="s">
        <v>27</v>
      </c>
      <c r="G67" s="63" t="s">
        <v>28</v>
      </c>
      <c r="H67" s="66" t="s">
        <v>44</v>
      </c>
      <c r="I67" s="20" t="s">
        <v>19</v>
      </c>
      <c r="J67" s="76" t="s">
        <v>21</v>
      </c>
      <c r="K67" s="76" t="s">
        <v>22</v>
      </c>
      <c r="L67" s="35" t="s">
        <v>14</v>
      </c>
      <c r="M67" s="48"/>
      <c r="N67" s="1">
        <f>IF(N68="",N66,IF(N66="",N68,N66+N68))</f>
        <v>980</v>
      </c>
      <c r="O67" s="101">
        <f>IF(AND(O66="",O68="")=TRUE,"",V67/SUM(V67:X67)*100)</f>
        <v>80</v>
      </c>
      <c r="P67" s="45" t="str">
        <f>IF(AND(L66="",L68="")=TRUE,"",V67&amp;"勝"&amp;W67&amp;"敗"&amp;X67&amp;"引")</f>
        <v>12勝3敗0引</v>
      </c>
      <c r="S67">
        <v>980</v>
      </c>
      <c r="U67" s="95"/>
      <c r="V67" s="95">
        <f>IF(U66=2,V63+1,IF(U66=0,0,V63))</f>
        <v>12</v>
      </c>
      <c r="W67" s="95">
        <f>IF(U66=3,W63+1,IF(U66=0,0,W63))</f>
        <v>3</v>
      </c>
      <c r="X67" s="95">
        <f>IF(U66=1,X63+1,X63)</f>
        <v>0</v>
      </c>
    </row>
    <row r="68" spans="1:24" ht="21" customHeight="1" thickBot="1">
      <c r="A68" s="6"/>
      <c r="B68" s="7"/>
      <c r="C68" s="7"/>
      <c r="D68" s="75">
        <v>0.83958333333333324</v>
      </c>
      <c r="E68" s="17">
        <v>81.992999999999995</v>
      </c>
      <c r="F68" s="79">
        <v>0</v>
      </c>
      <c r="G68" s="69">
        <v>10000</v>
      </c>
      <c r="H68" s="65">
        <v>0.1</v>
      </c>
      <c r="I68" s="22">
        <f>E68+F68</f>
        <v>81.992999999999995</v>
      </c>
      <c r="J68" s="2">
        <f>I68-H68</f>
        <v>81.893000000000001</v>
      </c>
      <c r="K68" s="2">
        <f>I68+H68</f>
        <v>82.092999999999989</v>
      </c>
      <c r="L68" s="53"/>
      <c r="M68" s="48"/>
      <c r="N68" s="1" t="str">
        <f>IF(M68="○",H68*G68,IF(M68="×",-H68*G68,""))</f>
        <v/>
      </c>
      <c r="O68" s="101" t="str">
        <f>IF(L68&lt;&gt;"",IF(M68="○",100,IF(M68="×",-100,"")),"")</f>
        <v/>
      </c>
      <c r="P68" s="45" t="str">
        <f>IF(M68="○","勝",IF(M68="×","敗",""))</f>
        <v/>
      </c>
      <c r="U68" s="95"/>
      <c r="V68" s="95"/>
      <c r="W68" s="95"/>
      <c r="X68" s="95"/>
    </row>
    <row r="69" spans="1:24" ht="15" customHeight="1">
      <c r="A69" s="9" t="s">
        <v>0</v>
      </c>
      <c r="B69" s="28" t="s">
        <v>40</v>
      </c>
      <c r="C69" s="28" t="s">
        <v>37</v>
      </c>
      <c r="D69" s="61" t="s">
        <v>39</v>
      </c>
      <c r="E69" s="15" t="s">
        <v>41</v>
      </c>
      <c r="F69" s="61" t="s">
        <v>27</v>
      </c>
      <c r="G69" s="51" t="s">
        <v>28</v>
      </c>
      <c r="H69" s="64" t="s">
        <v>43</v>
      </c>
      <c r="I69" s="21" t="s">
        <v>20</v>
      </c>
      <c r="J69" s="31" t="s">
        <v>21</v>
      </c>
      <c r="K69" s="31" t="s">
        <v>22</v>
      </c>
      <c r="L69" s="32" t="s">
        <v>14</v>
      </c>
      <c r="M69" s="36" t="s">
        <v>46</v>
      </c>
      <c r="N69" s="33" t="s">
        <v>16</v>
      </c>
      <c r="O69" s="100" t="s">
        <v>12</v>
      </c>
      <c r="P69" s="34" t="s">
        <v>13</v>
      </c>
      <c r="U69" s="95"/>
      <c r="V69" s="95"/>
      <c r="W69" s="95"/>
      <c r="X69" s="95"/>
    </row>
    <row r="70" spans="1:24" ht="21" customHeight="1">
      <c r="A70" s="4"/>
      <c r="B70" s="3"/>
      <c r="C70" s="3"/>
      <c r="D70" s="74">
        <v>0.94791666666666696</v>
      </c>
      <c r="E70" s="16">
        <v>83.849000000000004</v>
      </c>
      <c r="F70" s="79">
        <v>0</v>
      </c>
      <c r="G70" s="68">
        <v>10000</v>
      </c>
      <c r="H70" s="65">
        <v>0.1</v>
      </c>
      <c r="I70" s="19">
        <f>E70+F70</f>
        <v>83.849000000000004</v>
      </c>
      <c r="J70" s="2">
        <f>I70+H70</f>
        <v>83.948999999999998</v>
      </c>
      <c r="K70" s="2">
        <f>I70-H70</f>
        <v>83.749000000000009</v>
      </c>
      <c r="L70" s="47"/>
      <c r="M70" s="47"/>
      <c r="N70" s="1" t="str">
        <f>IF(M70="○",H70*G70,IF(M70="×",-H70*G70,""))</f>
        <v/>
      </c>
      <c r="O70" s="101" t="str">
        <f>IF(L70&lt;&gt;"",IF(M70="○",100,IF(M70="×",-100,"")),"")</f>
        <v/>
      </c>
      <c r="P70" s="45" t="str">
        <f>IF(M70="○","勝",IF(M70="×","敗",""))</f>
        <v/>
      </c>
      <c r="U70" s="95">
        <f>IF(AND(V70="",W70="")=TRUE,0,IF(AND(V70="勝",W70="敗")=TRUE,1,IF(AND(W70="勝",V70="敗")=TRUE,1,IF(AND(V70="勝",W70="")=TRUE,2,IF(AND(W70="勝",V70="")=TRUE,2,IF(AND(V70="敗",W70="")=TRUE,3,IF(AND(W70="敗",V70="")=TRUE,3,0)))))))</f>
        <v>2</v>
      </c>
      <c r="V70" s="95" t="str">
        <f>IF(L70="","",P70)</f>
        <v/>
      </c>
      <c r="W70" s="95" t="str">
        <f>IF(L72="","",P72)</f>
        <v>勝</v>
      </c>
      <c r="X70" s="95"/>
    </row>
    <row r="71" spans="1:24" ht="15" customHeight="1">
      <c r="A71" s="5">
        <f>A67+1</f>
        <v>16</v>
      </c>
      <c r="B71" s="59">
        <v>40547</v>
      </c>
      <c r="C71" s="60" t="str">
        <f>IF(B71="","",TEXT(B71,"(aaa)"))</f>
        <v>(火)</v>
      </c>
      <c r="D71" s="62" t="s">
        <v>39</v>
      </c>
      <c r="E71" s="11" t="s">
        <v>42</v>
      </c>
      <c r="F71" s="70" t="s">
        <v>27</v>
      </c>
      <c r="G71" s="63" t="s">
        <v>28</v>
      </c>
      <c r="H71" s="66" t="s">
        <v>44</v>
      </c>
      <c r="I71" s="20" t="s">
        <v>19</v>
      </c>
      <c r="J71" s="76" t="s">
        <v>21</v>
      </c>
      <c r="K71" s="76" t="s">
        <v>22</v>
      </c>
      <c r="L71" s="35" t="s">
        <v>14</v>
      </c>
      <c r="M71" s="48"/>
      <c r="N71" s="1">
        <f>IF(N72="",N70,IF(N70="",N72,N70+N72))</f>
        <v>1000</v>
      </c>
      <c r="O71" s="101">
        <f>IF(AND(O70="",O72="")=TRUE,"",V71/SUM(V71:X71)*100)</f>
        <v>81.25</v>
      </c>
      <c r="P71" s="45" t="str">
        <f>IF(AND(L70="",L72="")=TRUE,"",V71&amp;"勝"&amp;W71&amp;"敗"&amp;X71&amp;"引")</f>
        <v>13勝3敗0引</v>
      </c>
      <c r="S71">
        <v>1000</v>
      </c>
      <c r="U71" s="95"/>
      <c r="V71" s="95">
        <f>IF(U70=2,V67+1,IF(U70=0,0,V67))</f>
        <v>13</v>
      </c>
      <c r="W71" s="95">
        <f>IF(U70=3,W67+1,IF(U70=0,0,W67))</f>
        <v>3</v>
      </c>
      <c r="X71" s="95">
        <f>IF(U70=1,X67+1,X67)</f>
        <v>0</v>
      </c>
    </row>
    <row r="72" spans="1:24" ht="21" customHeight="1" thickBot="1">
      <c r="A72" s="6"/>
      <c r="B72" s="7"/>
      <c r="C72" s="7"/>
      <c r="D72" s="75">
        <v>1.08680555555556</v>
      </c>
      <c r="E72" s="17">
        <v>83.298000000000002</v>
      </c>
      <c r="F72" s="79">
        <v>0</v>
      </c>
      <c r="G72" s="69">
        <v>10000</v>
      </c>
      <c r="H72" s="65">
        <v>0.1</v>
      </c>
      <c r="I72" s="22">
        <f>E72+F72</f>
        <v>83.298000000000002</v>
      </c>
      <c r="J72" s="2">
        <f>I72-H72</f>
        <v>83.198000000000008</v>
      </c>
      <c r="K72" s="2">
        <f>I72+H72</f>
        <v>83.397999999999996</v>
      </c>
      <c r="L72" s="53">
        <v>1</v>
      </c>
      <c r="M72" s="48" t="s">
        <v>45</v>
      </c>
      <c r="N72" s="1">
        <f>IF(M72="○",H72*G72,IF(M72="×",-H72*G72,""))</f>
        <v>1000</v>
      </c>
      <c r="O72" s="101">
        <f>IF(L72&lt;&gt;"",IF(M72="○",100,IF(M72="×",-100,"")),"")</f>
        <v>100</v>
      </c>
      <c r="P72" s="45" t="str">
        <f>IF(M72="○","勝",IF(M72="×","敗",""))</f>
        <v>勝</v>
      </c>
      <c r="U72" s="95"/>
      <c r="V72" s="95"/>
      <c r="W72" s="95"/>
      <c r="X72" s="95"/>
    </row>
    <row r="73" spans="1:24" ht="15" customHeight="1">
      <c r="A73" s="9" t="s">
        <v>0</v>
      </c>
      <c r="B73" s="28" t="s">
        <v>40</v>
      </c>
      <c r="C73" s="28" t="s">
        <v>37</v>
      </c>
      <c r="D73" s="61" t="s">
        <v>39</v>
      </c>
      <c r="E73" s="15" t="s">
        <v>41</v>
      </c>
      <c r="F73" s="61" t="s">
        <v>27</v>
      </c>
      <c r="G73" s="51" t="s">
        <v>28</v>
      </c>
      <c r="H73" s="64" t="s">
        <v>43</v>
      </c>
      <c r="I73" s="21" t="s">
        <v>20</v>
      </c>
      <c r="J73" s="31" t="s">
        <v>21</v>
      </c>
      <c r="K73" s="31" t="s">
        <v>22</v>
      </c>
      <c r="L73" s="32" t="s">
        <v>14</v>
      </c>
      <c r="M73" s="36" t="s">
        <v>46</v>
      </c>
      <c r="N73" s="33" t="s">
        <v>16</v>
      </c>
      <c r="O73" s="100" t="s">
        <v>12</v>
      </c>
      <c r="P73" s="34" t="s">
        <v>13</v>
      </c>
      <c r="U73" s="95"/>
      <c r="V73" s="95"/>
      <c r="W73" s="95"/>
      <c r="X73" s="95"/>
    </row>
    <row r="74" spans="1:24" ht="21" customHeight="1">
      <c r="A74" s="4"/>
      <c r="B74" s="3"/>
      <c r="C74" s="3"/>
      <c r="D74" s="74">
        <v>0.70000000000000007</v>
      </c>
      <c r="E74" s="16">
        <v>83.257999999999996</v>
      </c>
      <c r="F74" s="79">
        <v>0</v>
      </c>
      <c r="G74" s="68">
        <v>10000</v>
      </c>
      <c r="H74" s="65">
        <v>0.15</v>
      </c>
      <c r="I74" s="19">
        <f>E74+F74</f>
        <v>83.257999999999996</v>
      </c>
      <c r="J74" s="2">
        <f>I74+H74</f>
        <v>83.408000000000001</v>
      </c>
      <c r="K74" s="2">
        <f>I74-H74</f>
        <v>83.10799999999999</v>
      </c>
      <c r="L74" s="47">
        <v>1</v>
      </c>
      <c r="M74" s="47" t="s">
        <v>47</v>
      </c>
      <c r="N74" s="1">
        <v>-1580</v>
      </c>
      <c r="O74" s="101">
        <f>IF(L74&lt;&gt;"",IF(M74="○",100,IF(M74="×",-100,"")),"")</f>
        <v>-100</v>
      </c>
      <c r="P74" s="45" t="str">
        <f>IF(M74="○","勝",IF(M74="×","敗",""))</f>
        <v>敗</v>
      </c>
      <c r="S74">
        <v>-1000</v>
      </c>
      <c r="U74" s="95">
        <f>IF(AND(V74="",W74="")=TRUE,0,IF(AND(V74="勝",W74="敗")=TRUE,1,IF(AND(W74="勝",V74="敗")=TRUE,1,IF(AND(V74="勝",W74="")=TRUE,2,IF(AND(W74="勝",V74="")=TRUE,2,IF(AND(V74="敗",W74="")=TRUE,3,IF(AND(W74="敗",V74="")=TRUE,3,0)))))))</f>
        <v>3</v>
      </c>
      <c r="V74" s="95" t="str">
        <f>IF(L74="","",P74)</f>
        <v>敗</v>
      </c>
      <c r="W74" s="95" t="str">
        <f>IF(L76="","",P76)</f>
        <v/>
      </c>
      <c r="X74" s="95"/>
    </row>
    <row r="75" spans="1:24" ht="15" customHeight="1">
      <c r="A75" s="5">
        <f>A71+1</f>
        <v>17</v>
      </c>
      <c r="B75" s="59">
        <v>40549</v>
      </c>
      <c r="C75" s="60" t="str">
        <f>IF(B75="","",TEXT(B75,"(aaa)"))</f>
        <v>(木)</v>
      </c>
      <c r="D75" s="62" t="s">
        <v>39</v>
      </c>
      <c r="E75" s="11" t="s">
        <v>42</v>
      </c>
      <c r="F75" s="70" t="s">
        <v>27</v>
      </c>
      <c r="G75" s="63" t="s">
        <v>28</v>
      </c>
      <c r="H75" s="66" t="s">
        <v>44</v>
      </c>
      <c r="I75" s="20" t="s">
        <v>19</v>
      </c>
      <c r="J75" s="76" t="s">
        <v>21</v>
      </c>
      <c r="K75" s="76" t="s">
        <v>22</v>
      </c>
      <c r="L75" s="35" t="s">
        <v>14</v>
      </c>
      <c r="M75" s="48"/>
      <c r="N75" s="1">
        <f>IF(N76="",N74,IF(N74="",N76,N74+N76))</f>
        <v>-1580</v>
      </c>
      <c r="O75" s="101">
        <f>IF(AND(O74="",O76="")=TRUE,"",V75/SUM(V75:X75)*100)</f>
        <v>76.470588235294116</v>
      </c>
      <c r="P75" s="45" t="str">
        <f>IF(AND(L74="",L76="")=TRUE,"",V75&amp;"勝"&amp;W75&amp;"敗"&amp;X75&amp;"引")</f>
        <v>13勝4敗0引</v>
      </c>
      <c r="U75" s="95"/>
      <c r="V75" s="95">
        <f>IF(U74=2,V71+1,IF(U74=0,0,V71))</f>
        <v>13</v>
      </c>
      <c r="W75" s="95">
        <f>IF(U74=3,W71+1,IF(U74=0,0,W71))</f>
        <v>4</v>
      </c>
      <c r="X75" s="95">
        <f>IF(U74=1,X71+1,X71)</f>
        <v>0</v>
      </c>
    </row>
    <row r="76" spans="1:24" ht="21" customHeight="1" thickBot="1">
      <c r="A76" s="6"/>
      <c r="B76" s="7"/>
      <c r="C76" s="7"/>
      <c r="D76" s="75">
        <v>0.76666666666666661</v>
      </c>
      <c r="E76" s="17">
        <v>82.88</v>
      </c>
      <c r="F76" s="79">
        <v>0</v>
      </c>
      <c r="G76" s="69">
        <v>10000</v>
      </c>
      <c r="H76" s="65">
        <v>0.15</v>
      </c>
      <c r="I76" s="22">
        <f>E76+F76</f>
        <v>82.88</v>
      </c>
      <c r="J76" s="2">
        <f>I76-H76</f>
        <v>82.72999999999999</v>
      </c>
      <c r="K76" s="2">
        <f>I76+H76</f>
        <v>83.03</v>
      </c>
      <c r="L76" s="53"/>
      <c r="M76" s="48"/>
      <c r="N76" s="1" t="str">
        <f>IF(M76="○",H76*G76,IF(M76="×",-H76*G76,""))</f>
        <v/>
      </c>
      <c r="O76" s="101" t="str">
        <f>IF(L76&lt;&gt;"",IF(M76="○",100,IF(M76="×",-100,"")),"")</f>
        <v/>
      </c>
      <c r="P76" s="45" t="str">
        <f>IF(M76="○","勝",IF(M76="×","敗",""))</f>
        <v/>
      </c>
      <c r="U76" s="95"/>
      <c r="V76" s="95"/>
      <c r="W76" s="95"/>
      <c r="X76" s="95"/>
    </row>
    <row r="77" spans="1:24" ht="15" customHeight="1">
      <c r="A77" s="9" t="s">
        <v>0</v>
      </c>
      <c r="B77" s="28" t="s">
        <v>40</v>
      </c>
      <c r="C77" s="28" t="s">
        <v>37</v>
      </c>
      <c r="D77" s="61" t="s">
        <v>39</v>
      </c>
      <c r="E77" s="15" t="s">
        <v>41</v>
      </c>
      <c r="F77" s="61" t="s">
        <v>27</v>
      </c>
      <c r="G77" s="51" t="s">
        <v>28</v>
      </c>
      <c r="H77" s="64" t="s">
        <v>43</v>
      </c>
      <c r="I77" s="21" t="s">
        <v>20</v>
      </c>
      <c r="J77" s="31" t="s">
        <v>21</v>
      </c>
      <c r="K77" s="31" t="s">
        <v>22</v>
      </c>
      <c r="L77" s="32" t="s">
        <v>14</v>
      </c>
      <c r="M77" s="36" t="s">
        <v>46</v>
      </c>
      <c r="N77" s="33" t="s">
        <v>16</v>
      </c>
      <c r="O77" s="100" t="s">
        <v>12</v>
      </c>
      <c r="P77" s="34" t="s">
        <v>13</v>
      </c>
      <c r="Q77" s="113" t="s">
        <v>53</v>
      </c>
      <c r="U77" s="95"/>
      <c r="V77" s="95"/>
      <c r="W77" s="95"/>
      <c r="X77" s="95"/>
    </row>
    <row r="78" spans="1:24" ht="21" customHeight="1">
      <c r="A78" s="115"/>
      <c r="B78" s="3"/>
      <c r="C78" s="3"/>
      <c r="D78" s="74">
        <v>0.70416666666666661</v>
      </c>
      <c r="E78" s="16">
        <v>83.17</v>
      </c>
      <c r="F78" s="79">
        <v>0</v>
      </c>
      <c r="G78" s="68">
        <v>10000</v>
      </c>
      <c r="H78" s="65">
        <v>0.15</v>
      </c>
      <c r="I78" s="19">
        <f>E78+F78</f>
        <v>83.17</v>
      </c>
      <c r="J78" s="2">
        <f>I78+H78</f>
        <v>83.320000000000007</v>
      </c>
      <c r="K78" s="2">
        <f>I78-H78</f>
        <v>83.02</v>
      </c>
      <c r="L78" s="47">
        <v>1</v>
      </c>
      <c r="M78" s="47" t="s">
        <v>45</v>
      </c>
      <c r="N78" s="1">
        <v>1470</v>
      </c>
      <c r="O78" s="101">
        <f>IF(L78&lt;&gt;"",IF(M78="○",100,IF(M78="×",-100,"")),"")</f>
        <v>100</v>
      </c>
      <c r="P78" s="45" t="str">
        <f>IF(M78="○","勝",IF(M78="×","敗",""))</f>
        <v>勝</v>
      </c>
      <c r="Q78" s="114"/>
      <c r="U78" s="95">
        <f>IF(AND(V78="",W78="")=TRUE,0,IF(AND(V78="勝",W78="敗")=TRUE,1,IF(AND(W78="勝",V78="敗")=TRUE,1,IF(AND(V78="勝",W78="")=TRUE,2,IF(AND(W78="勝",V78="")=TRUE,2,IF(AND(V78="敗",W78="")=TRUE,3,IF(AND(W78="敗",V78="")=TRUE,3,0)))))))</f>
        <v>2</v>
      </c>
      <c r="V78" s="95" t="str">
        <f>IF(L78="","",P78)</f>
        <v>勝</v>
      </c>
      <c r="W78" s="95" t="str">
        <f>IF(L80="","",P80)</f>
        <v/>
      </c>
      <c r="X78" s="95"/>
    </row>
    <row r="79" spans="1:24" ht="15" customHeight="1">
      <c r="A79" s="116">
        <f>A75+1</f>
        <v>18</v>
      </c>
      <c r="B79" s="59">
        <v>40554</v>
      </c>
      <c r="C79" s="60" t="str">
        <f>IF(B79="","",TEXT(B79,"(aaa)"))</f>
        <v>(火)</v>
      </c>
      <c r="D79" s="62" t="s">
        <v>39</v>
      </c>
      <c r="E79" s="11" t="s">
        <v>42</v>
      </c>
      <c r="F79" s="70" t="s">
        <v>27</v>
      </c>
      <c r="G79" s="63" t="s">
        <v>28</v>
      </c>
      <c r="H79" s="66" t="s">
        <v>44</v>
      </c>
      <c r="I79" s="20" t="s">
        <v>19</v>
      </c>
      <c r="J79" s="76" t="s">
        <v>21</v>
      </c>
      <c r="K79" s="76" t="s">
        <v>22</v>
      </c>
      <c r="L79" s="35" t="s">
        <v>14</v>
      </c>
      <c r="M79" s="48"/>
      <c r="N79" s="1">
        <f>IF(N80="",N78,IF(N78="",N80,N78+N80))</f>
        <v>1470</v>
      </c>
      <c r="O79" s="101">
        <f>IF(AND(O78="",O80="")=TRUE,"",V79/SUM(V79:X79)*100)</f>
        <v>77.777777777777786</v>
      </c>
      <c r="P79" s="45" t="str">
        <f>IF(AND(L78="",L80="")=TRUE,"",V79&amp;"勝"&amp;W79&amp;"敗"&amp;X79&amp;"引")</f>
        <v>14勝4敗0引</v>
      </c>
      <c r="Q79" s="114"/>
      <c r="S79">
        <v>1470</v>
      </c>
      <c r="U79" s="95"/>
      <c r="V79" s="95">
        <f>IF(U78=2,V75+1,IF(U78=0,0,V75))</f>
        <v>14</v>
      </c>
      <c r="W79" s="95">
        <f>IF(U78=3,W75+1,IF(U78=0,0,W75))</f>
        <v>4</v>
      </c>
      <c r="X79" s="95">
        <f>IF(U78=1,X75+1,X75)</f>
        <v>0</v>
      </c>
    </row>
    <row r="80" spans="1:24" ht="21" customHeight="1" thickBot="1">
      <c r="A80" s="117"/>
      <c r="B80" s="7"/>
      <c r="C80" s="7"/>
      <c r="D80" s="75"/>
      <c r="E80" s="17"/>
      <c r="F80" s="79"/>
      <c r="G80" s="69"/>
      <c r="H80" s="65"/>
      <c r="I80" s="22"/>
      <c r="J80" s="2"/>
      <c r="K80" s="2"/>
      <c r="L80" s="53"/>
      <c r="M80" s="48"/>
      <c r="N80" s="1"/>
      <c r="O80" s="101" t="str">
        <f>IF(L80&lt;&gt;"",IF(M80="○",100,IF(M80="×",-100,"")),"")</f>
        <v/>
      </c>
      <c r="P80" s="45" t="str">
        <f>IF(M80="○","勝",IF(M80="×","敗",""))</f>
        <v/>
      </c>
      <c r="Q80" s="114"/>
      <c r="U80" s="95"/>
      <c r="V80" s="95"/>
      <c r="W80" s="95"/>
      <c r="X80" s="95"/>
    </row>
    <row r="81" spans="1:24" ht="15" customHeight="1">
      <c r="A81" s="9" t="s">
        <v>0</v>
      </c>
      <c r="B81" s="28" t="s">
        <v>40</v>
      </c>
      <c r="C81" s="28" t="s">
        <v>37</v>
      </c>
      <c r="D81" s="61" t="s">
        <v>39</v>
      </c>
      <c r="E81" s="15" t="s">
        <v>41</v>
      </c>
      <c r="F81" s="61" t="s">
        <v>27</v>
      </c>
      <c r="G81" s="51" t="s">
        <v>28</v>
      </c>
      <c r="H81" s="64" t="s">
        <v>43</v>
      </c>
      <c r="I81" s="21" t="s">
        <v>20</v>
      </c>
      <c r="J81" s="31" t="s">
        <v>21</v>
      </c>
      <c r="K81" s="31" t="s">
        <v>22</v>
      </c>
      <c r="L81" s="32" t="s">
        <v>14</v>
      </c>
      <c r="M81" s="36" t="s">
        <v>46</v>
      </c>
      <c r="N81" s="33" t="s">
        <v>16</v>
      </c>
      <c r="O81" s="100" t="s">
        <v>12</v>
      </c>
      <c r="P81" s="34" t="s">
        <v>13</v>
      </c>
      <c r="Q81" s="113"/>
      <c r="U81" s="95"/>
      <c r="V81" s="95"/>
      <c r="W81" s="95"/>
      <c r="X81" s="95"/>
    </row>
    <row r="82" spans="1:24" ht="21" customHeight="1">
      <c r="A82" s="115"/>
      <c r="B82" s="3"/>
      <c r="C82" s="3"/>
      <c r="D82" s="74"/>
      <c r="E82" s="16"/>
      <c r="F82" s="79"/>
      <c r="G82" s="68"/>
      <c r="H82" s="65"/>
      <c r="I82" s="19"/>
      <c r="J82" s="2"/>
      <c r="K82" s="2"/>
      <c r="L82" s="47"/>
      <c r="M82" s="47"/>
      <c r="N82" s="1" t="str">
        <f>IF(M82="○",H82*G82,IF(M82="×",-H82*G82,""))</f>
        <v/>
      </c>
      <c r="O82" s="101" t="str">
        <f>IF(L82&lt;&gt;"",IF(M82="○",100,IF(M82="×",-100,"")),"")</f>
        <v/>
      </c>
      <c r="P82" s="45" t="str">
        <f>IF(M82="○","勝",IF(M82="×","敗",""))</f>
        <v/>
      </c>
      <c r="Q82" s="114"/>
      <c r="U82" s="95">
        <f>IF(AND(V82="",W82="")=TRUE,0,IF(AND(V82="勝",W82="敗")=TRUE,1,IF(AND(W82="勝",V82="敗")=TRUE,1,IF(AND(V82="勝",W82="")=TRUE,2,IF(AND(W82="勝",V82="")=TRUE,2,IF(AND(V82="敗",W82="")=TRUE,3,IF(AND(W82="敗",V82="")=TRUE,3,0)))))))</f>
        <v>3</v>
      </c>
      <c r="V82" s="95" t="str">
        <f>IF(L82="","",P82)</f>
        <v/>
      </c>
      <c r="W82" s="95" t="str">
        <f>IF(L84="","",P84)</f>
        <v>敗</v>
      </c>
      <c r="X82" s="95"/>
    </row>
    <row r="83" spans="1:24" ht="15" customHeight="1">
      <c r="A83" s="116">
        <f>A79+1</f>
        <v>19</v>
      </c>
      <c r="B83" s="59">
        <v>40554</v>
      </c>
      <c r="C83" s="60" t="str">
        <f>IF(B83="","",TEXT(B83,"(aaa)"))</f>
        <v>(火)</v>
      </c>
      <c r="D83" s="62" t="s">
        <v>39</v>
      </c>
      <c r="E83" s="11" t="s">
        <v>42</v>
      </c>
      <c r="F83" s="70" t="s">
        <v>27</v>
      </c>
      <c r="G83" s="63" t="s">
        <v>28</v>
      </c>
      <c r="H83" s="66" t="s">
        <v>44</v>
      </c>
      <c r="I83" s="20" t="s">
        <v>19</v>
      </c>
      <c r="J83" s="76" t="s">
        <v>21</v>
      </c>
      <c r="K83" s="76" t="s">
        <v>22</v>
      </c>
      <c r="L83" s="35" t="s">
        <v>14</v>
      </c>
      <c r="M83" s="48"/>
      <c r="N83" s="1">
        <f>IF(N84="",N82,IF(N82="",N84,N82+N84))</f>
        <v>-1500</v>
      </c>
      <c r="O83" s="101">
        <f>IF(AND(O82="",O84="")=TRUE,"",V83/SUM(V83:X83)*100)</f>
        <v>73.68421052631578</v>
      </c>
      <c r="P83" s="45" t="str">
        <f>IF(AND(L82="",L84="")=TRUE,"",V83&amp;"勝"&amp;W83&amp;"敗"&amp;X83&amp;"引")</f>
        <v>14勝5敗0引</v>
      </c>
      <c r="Q83" s="114"/>
      <c r="S83">
        <v>-1500</v>
      </c>
      <c r="U83" s="95"/>
      <c r="V83" s="95">
        <f>IF(U82=2,V79+1,IF(U82=0,0,V79))</f>
        <v>14</v>
      </c>
      <c r="W83" s="95">
        <f>IF(U82=3,W79+1,IF(U82=0,0,W79))</f>
        <v>5</v>
      </c>
      <c r="X83" s="95">
        <f>IF(U82=1,X79+1,X79)</f>
        <v>0</v>
      </c>
    </row>
    <row r="84" spans="1:24" ht="21" customHeight="1" thickBot="1">
      <c r="A84" s="117"/>
      <c r="B84" s="7"/>
      <c r="C84" s="7"/>
      <c r="D84" s="75">
        <v>0.86875000000000002</v>
      </c>
      <c r="E84" s="17">
        <v>82.984999999999999</v>
      </c>
      <c r="F84" s="79">
        <v>0</v>
      </c>
      <c r="G84" s="69">
        <v>10000</v>
      </c>
      <c r="H84" s="65">
        <v>0.15</v>
      </c>
      <c r="I84" s="22">
        <f>E84+F84</f>
        <v>82.984999999999999</v>
      </c>
      <c r="J84" s="2">
        <f>I84-H84</f>
        <v>82.834999999999994</v>
      </c>
      <c r="K84" s="2">
        <f>I84+H84</f>
        <v>83.135000000000005</v>
      </c>
      <c r="L84" s="53">
        <v>1</v>
      </c>
      <c r="M84" s="48" t="s">
        <v>47</v>
      </c>
      <c r="N84" s="1">
        <f>IF(M84="○",H84*G84,IF(M84="×",-H84*G84,""))</f>
        <v>-1500</v>
      </c>
      <c r="O84" s="101">
        <f>IF(L84&lt;&gt;"",IF(M84="○",100,IF(M84="×",-100,"")),"")</f>
        <v>-100</v>
      </c>
      <c r="P84" s="45" t="str">
        <f>IF(M84="○","勝",IF(M84="×","敗",""))</f>
        <v>敗</v>
      </c>
      <c r="Q84" s="114"/>
      <c r="U84" s="95"/>
      <c r="V84" s="95"/>
      <c r="W84" s="95"/>
      <c r="X84" s="95"/>
    </row>
    <row r="85" spans="1:24" ht="15" customHeight="1">
      <c r="A85" s="9" t="s">
        <v>0</v>
      </c>
      <c r="B85" s="28" t="s">
        <v>40</v>
      </c>
      <c r="C85" s="28" t="s">
        <v>37</v>
      </c>
      <c r="D85" s="61" t="s">
        <v>39</v>
      </c>
      <c r="E85" s="15" t="s">
        <v>41</v>
      </c>
      <c r="F85" s="61" t="s">
        <v>27</v>
      </c>
      <c r="G85" s="51" t="s">
        <v>28</v>
      </c>
      <c r="H85" s="64" t="s">
        <v>43</v>
      </c>
      <c r="I85" s="21" t="s">
        <v>20</v>
      </c>
      <c r="J85" s="31" t="s">
        <v>21</v>
      </c>
      <c r="K85" s="31" t="s">
        <v>22</v>
      </c>
      <c r="L85" s="32" t="s">
        <v>14</v>
      </c>
      <c r="M85" s="36" t="s">
        <v>46</v>
      </c>
      <c r="N85" s="33" t="s">
        <v>16</v>
      </c>
      <c r="O85" s="100" t="s">
        <v>12</v>
      </c>
      <c r="P85" s="34" t="s">
        <v>13</v>
      </c>
      <c r="U85" s="95"/>
      <c r="V85" s="95"/>
      <c r="W85" s="95"/>
      <c r="X85" s="95"/>
    </row>
    <row r="86" spans="1:24" ht="21" customHeight="1">
      <c r="A86" s="4"/>
      <c r="B86" s="3"/>
      <c r="C86" s="3"/>
      <c r="D86" s="74"/>
      <c r="E86" s="16">
        <v>83.304000000000002</v>
      </c>
      <c r="F86" s="79">
        <v>0</v>
      </c>
      <c r="G86" s="68">
        <v>10000</v>
      </c>
      <c r="H86" s="65">
        <v>0.1</v>
      </c>
      <c r="I86" s="19">
        <f>E86+F86</f>
        <v>83.304000000000002</v>
      </c>
      <c r="J86" s="2">
        <f>I86+H86</f>
        <v>83.403999999999996</v>
      </c>
      <c r="K86" s="2">
        <f>I86-H86</f>
        <v>83.204000000000008</v>
      </c>
      <c r="L86" s="47">
        <v>1</v>
      </c>
      <c r="M86" s="47" t="s">
        <v>45</v>
      </c>
      <c r="N86" s="1">
        <v>760</v>
      </c>
      <c r="O86" s="101">
        <f>IF(L86&lt;&gt;"",IF(M86="○",100,IF(M86="×",-100,"")),"")</f>
        <v>100</v>
      </c>
      <c r="P86" s="45" t="str">
        <f>IF(M86="○","勝",IF(M86="×","敗",""))</f>
        <v>勝</v>
      </c>
      <c r="Q86" t="s">
        <v>54</v>
      </c>
      <c r="U86" s="95">
        <f>IF(AND(V86="",W86="")=TRUE,0,IF(AND(V86="勝",W86="敗")=TRUE,1,IF(AND(W86="勝",V86="敗")=TRUE,1,IF(AND(V86="勝",W86="")=TRUE,2,IF(AND(W86="勝",V86="")=TRUE,2,IF(AND(V86="敗",W86="")=TRUE,3,IF(AND(W86="敗",V86="")=TRUE,3,0)))))))</f>
        <v>2</v>
      </c>
      <c r="V86" s="95" t="str">
        <f>IF(L86="","",P86)</f>
        <v>勝</v>
      </c>
      <c r="W86" s="95" t="str">
        <f>IF(L88="","",P88)</f>
        <v/>
      </c>
      <c r="X86" s="95"/>
    </row>
    <row r="87" spans="1:24" ht="15" customHeight="1">
      <c r="A87" s="5">
        <f>A83+1</f>
        <v>20</v>
      </c>
      <c r="B87" s="59">
        <v>40555</v>
      </c>
      <c r="C87" s="60" t="str">
        <f>IF(B87="","",TEXT(B87,"(aaa)"))</f>
        <v>(水)</v>
      </c>
      <c r="D87" s="62" t="s">
        <v>39</v>
      </c>
      <c r="E87" s="11" t="s">
        <v>42</v>
      </c>
      <c r="F87" s="70" t="s">
        <v>27</v>
      </c>
      <c r="G87" s="63" t="s">
        <v>28</v>
      </c>
      <c r="H87" s="66" t="s">
        <v>44</v>
      </c>
      <c r="I87" s="20" t="s">
        <v>19</v>
      </c>
      <c r="J87" s="76" t="s">
        <v>21</v>
      </c>
      <c r="K87" s="76" t="s">
        <v>22</v>
      </c>
      <c r="L87" s="35" t="s">
        <v>14</v>
      </c>
      <c r="M87" s="48"/>
      <c r="N87" s="1">
        <f>IF(N88="",N86,IF(N86="",N88,N86+N88))</f>
        <v>760</v>
      </c>
      <c r="O87" s="101">
        <f>IF(AND(O86="",O88="")=TRUE,"",V87/SUM(V87:X87)*100)</f>
        <v>75</v>
      </c>
      <c r="P87" s="45" t="str">
        <f>IF(AND(L86="",L88="")=TRUE,"",V87&amp;"勝"&amp;W87&amp;"敗"&amp;X87&amp;"引")</f>
        <v>15勝5敗0引</v>
      </c>
      <c r="S87">
        <v>760</v>
      </c>
      <c r="U87" s="95"/>
      <c r="V87" s="95">
        <f>IF(U86=2,V83+1,IF(U86=0,0,V83))</f>
        <v>15</v>
      </c>
      <c r="W87" s="95">
        <f>IF(U86=3,W83+1,IF(U86=0,0,W83))</f>
        <v>5</v>
      </c>
      <c r="X87" s="95">
        <f>IF(U86=1,X83+1,X83)</f>
        <v>0</v>
      </c>
    </row>
    <row r="88" spans="1:24" ht="14.25" thickBot="1">
      <c r="A88" s="6"/>
      <c r="B88" s="7"/>
      <c r="C88" s="7"/>
      <c r="D88" s="75"/>
      <c r="E88" s="17"/>
      <c r="F88" s="79"/>
      <c r="G88" s="69"/>
      <c r="H88" s="65"/>
      <c r="I88" s="22"/>
      <c r="J88" s="2"/>
      <c r="K88" s="2"/>
      <c r="L88" s="53"/>
      <c r="M88" s="48"/>
      <c r="N88" s="1"/>
      <c r="O88" s="101"/>
      <c r="P88" s="45" t="str">
        <f>IF(M88="○","勝",IF(M88="×","敗",""))</f>
        <v/>
      </c>
      <c r="U88" s="95"/>
      <c r="V88" s="95"/>
      <c r="W88" s="95"/>
      <c r="X88" s="95"/>
    </row>
    <row r="89" spans="1:24" ht="21" customHeight="1">
      <c r="A89" s="9" t="s">
        <v>0</v>
      </c>
      <c r="B89" s="28" t="s">
        <v>40</v>
      </c>
      <c r="C89" s="28" t="s">
        <v>37</v>
      </c>
      <c r="D89" s="61" t="s">
        <v>39</v>
      </c>
      <c r="E89" s="15" t="s">
        <v>41</v>
      </c>
      <c r="F89" s="61" t="s">
        <v>27</v>
      </c>
      <c r="G89" s="51" t="s">
        <v>28</v>
      </c>
      <c r="H89" s="64" t="s">
        <v>43</v>
      </c>
      <c r="I89" s="21" t="s">
        <v>20</v>
      </c>
      <c r="J89" s="31" t="s">
        <v>21</v>
      </c>
      <c r="K89" s="31" t="s">
        <v>22</v>
      </c>
      <c r="L89" s="32" t="s">
        <v>14</v>
      </c>
      <c r="M89" s="36" t="s">
        <v>46</v>
      </c>
      <c r="N89" s="33" t="s">
        <v>16</v>
      </c>
      <c r="O89" s="100" t="s">
        <v>12</v>
      </c>
      <c r="P89" s="34" t="s">
        <v>13</v>
      </c>
      <c r="U89" s="95"/>
      <c r="V89" s="95"/>
      <c r="W89" s="95"/>
      <c r="X89" s="95"/>
    </row>
    <row r="90" spans="1:24" ht="21" customHeight="1">
      <c r="A90" s="4"/>
      <c r="B90" s="3"/>
      <c r="C90" s="3"/>
      <c r="D90" s="74">
        <v>0.73125000000000007</v>
      </c>
      <c r="E90" s="16">
        <v>83.138999999999996</v>
      </c>
      <c r="F90" s="79">
        <v>0</v>
      </c>
      <c r="G90" s="68">
        <v>10000</v>
      </c>
      <c r="H90" s="65">
        <v>0.15</v>
      </c>
      <c r="I90" s="19">
        <f>E90+F90</f>
        <v>83.138999999999996</v>
      </c>
      <c r="J90" s="2">
        <f>I90+H90</f>
        <v>83.289000000000001</v>
      </c>
      <c r="K90" s="2">
        <f>I90-H90</f>
        <v>82.98899999999999</v>
      </c>
      <c r="L90" s="47"/>
      <c r="M90" s="47"/>
      <c r="N90" s="1" t="str">
        <f>IF(M90="○",H90*G90,IF(M90="×",-H90*G90,""))</f>
        <v/>
      </c>
      <c r="O90" s="101" t="str">
        <f>IF(L90&lt;&gt;"",IF(M90="○",100,IF(M90="×",-100,"")),"")</f>
        <v/>
      </c>
      <c r="P90" s="45" t="str">
        <f>IF(M90="○","勝",IF(M90="×","敗",""))</f>
        <v/>
      </c>
      <c r="U90" s="95">
        <f>IF(AND(V90="",W90="")=TRUE,0,IF(AND(V90="勝",W90="敗")=TRUE,1,IF(AND(W90="勝",V90="敗")=TRUE,1,IF(AND(V90="勝",W90="")=TRUE,2,IF(AND(W90="勝",V90="")=TRUE,2,IF(AND(V90="敗",W90="")=TRUE,3,IF(AND(W90="敗",V90="")=TRUE,3,0)))))))</f>
        <v>2</v>
      </c>
      <c r="V90" s="95" t="str">
        <f>IF(L90="","",P90)</f>
        <v/>
      </c>
      <c r="W90" s="95" t="str">
        <f>IF(L92="","",P92)</f>
        <v>勝</v>
      </c>
      <c r="X90" s="95"/>
    </row>
    <row r="91" spans="1:24" ht="21" customHeight="1">
      <c r="A91" s="5">
        <f>A87+1</f>
        <v>21</v>
      </c>
      <c r="B91" s="59">
        <v>40556</v>
      </c>
      <c r="C91" s="60" t="str">
        <f>IF(B91="","",TEXT(B91,"(aaa)"))</f>
        <v>(木)</v>
      </c>
      <c r="D91" s="62" t="s">
        <v>39</v>
      </c>
      <c r="E91" s="11" t="s">
        <v>42</v>
      </c>
      <c r="F91" s="70" t="s">
        <v>27</v>
      </c>
      <c r="G91" s="63" t="s">
        <v>28</v>
      </c>
      <c r="H91" s="66" t="s">
        <v>44</v>
      </c>
      <c r="I91" s="20" t="s">
        <v>19</v>
      </c>
      <c r="J91" s="76" t="s">
        <v>21</v>
      </c>
      <c r="K91" s="76" t="s">
        <v>22</v>
      </c>
      <c r="L91" s="35" t="s">
        <v>14</v>
      </c>
      <c r="M91" s="48"/>
      <c r="N91" s="1">
        <f>IF(N92="",N90,IF(N90="",N92,N90+N92))</f>
        <v>1500</v>
      </c>
      <c r="O91" s="101">
        <f>IF(AND(O90="",O92="")=TRUE,"",V91/SUM(V91:X91)*100)</f>
        <v>76.19047619047619</v>
      </c>
      <c r="P91" s="45" t="str">
        <f>IF(AND(L90="",L92="")=TRUE,"",V91&amp;"勝"&amp;W91&amp;"敗"&amp;X91&amp;"引")</f>
        <v>16勝5敗0引</v>
      </c>
      <c r="S91">
        <v>1500</v>
      </c>
      <c r="U91" s="95"/>
      <c r="V91" s="95">
        <f>IF(U90=2,V87+1,IF(U90=0,0,V87))</f>
        <v>16</v>
      </c>
      <c r="W91" s="95">
        <f>IF(U90=3,W87+1,IF(U90=0,0,W87))</f>
        <v>5</v>
      </c>
      <c r="X91" s="95">
        <f>IF(U90=1,X87+1,X87)</f>
        <v>0</v>
      </c>
    </row>
    <row r="92" spans="1:24" ht="21" customHeight="1" thickBot="1">
      <c r="A92" s="6"/>
      <c r="B92" s="7"/>
      <c r="C92" s="7"/>
      <c r="D92" s="75">
        <v>0.81666666666666676</v>
      </c>
      <c r="E92" s="17">
        <v>82.906000000000006</v>
      </c>
      <c r="F92" s="79">
        <v>0</v>
      </c>
      <c r="G92" s="69">
        <v>10000</v>
      </c>
      <c r="H92" s="65">
        <v>0.15</v>
      </c>
      <c r="I92" s="22">
        <f>E92+F92</f>
        <v>82.906000000000006</v>
      </c>
      <c r="J92" s="2">
        <f>I92-H92</f>
        <v>82.756</v>
      </c>
      <c r="K92" s="2">
        <f>I92+H92</f>
        <v>83.056000000000012</v>
      </c>
      <c r="L92" s="53">
        <v>1</v>
      </c>
      <c r="M92" s="48" t="s">
        <v>45</v>
      </c>
      <c r="N92" s="1">
        <f>IF(M92="○",H92*G92,IF(M92="×",-H92*G92,""))</f>
        <v>1500</v>
      </c>
      <c r="O92" s="101">
        <f>IF(L92&lt;&gt;"",IF(M92="○",100,IF(M92="×",-100,"")),"")</f>
        <v>100</v>
      </c>
      <c r="P92" s="45" t="str">
        <f>IF(M92="○","勝",IF(M92="×","敗",""))</f>
        <v>勝</v>
      </c>
      <c r="U92" s="95"/>
      <c r="V92" s="95"/>
      <c r="W92" s="95"/>
      <c r="X92" s="95"/>
    </row>
    <row r="93" spans="1:24" ht="21" customHeight="1">
      <c r="A93" s="9" t="s">
        <v>0</v>
      </c>
      <c r="B93" s="28" t="s">
        <v>40</v>
      </c>
      <c r="C93" s="28" t="s">
        <v>37</v>
      </c>
      <c r="D93" s="61" t="s">
        <v>39</v>
      </c>
      <c r="E93" s="15" t="s">
        <v>41</v>
      </c>
      <c r="F93" s="61" t="s">
        <v>27</v>
      </c>
      <c r="G93" s="51" t="s">
        <v>28</v>
      </c>
      <c r="H93" s="64" t="s">
        <v>43</v>
      </c>
      <c r="I93" s="21" t="s">
        <v>20</v>
      </c>
      <c r="J93" s="31" t="s">
        <v>21</v>
      </c>
      <c r="K93" s="31" t="s">
        <v>22</v>
      </c>
      <c r="L93" s="32" t="s">
        <v>14</v>
      </c>
      <c r="M93" s="36" t="s">
        <v>46</v>
      </c>
      <c r="N93" s="33" t="s">
        <v>16</v>
      </c>
      <c r="O93" s="100" t="s">
        <v>12</v>
      </c>
      <c r="P93" s="34" t="s">
        <v>13</v>
      </c>
      <c r="U93" s="95"/>
      <c r="V93" s="95"/>
      <c r="W93" s="95"/>
      <c r="X93" s="95"/>
    </row>
    <row r="94" spans="1:24" ht="21" customHeight="1">
      <c r="A94" s="4"/>
      <c r="B94" s="3"/>
      <c r="C94" s="3"/>
      <c r="D94" s="74">
        <v>0.80208333333333337</v>
      </c>
      <c r="E94" s="16">
        <v>82.593999999999994</v>
      </c>
      <c r="F94" s="79">
        <v>0</v>
      </c>
      <c r="G94" s="68">
        <v>10000</v>
      </c>
      <c r="H94" s="65">
        <v>0.15</v>
      </c>
      <c r="I94" s="19">
        <f>E94+F94</f>
        <v>82.593999999999994</v>
      </c>
      <c r="J94" s="2">
        <f>I94+H94</f>
        <v>82.744</v>
      </c>
      <c r="K94" s="2">
        <f>I94-H94</f>
        <v>82.443999999999988</v>
      </c>
      <c r="L94" s="47"/>
      <c r="M94" s="47"/>
      <c r="N94" s="1" t="str">
        <f>IF(M94="○",H94*G94,IF(M94="×",-H94*G94,""))</f>
        <v/>
      </c>
      <c r="O94" s="101" t="str">
        <f>IF(L94&lt;&gt;"",IF(M94="○",100,IF(M94="×",-100,"")),"")</f>
        <v/>
      </c>
      <c r="P94" s="45" t="str">
        <f>IF(M94="○","勝",IF(M94="×","敗",""))</f>
        <v/>
      </c>
      <c r="U94" s="95">
        <f>IF(AND(V94="",W94="")=TRUE,0,IF(AND(V94="勝",W94="敗")=TRUE,1,IF(AND(W94="勝",V94="敗")=TRUE,1,IF(AND(V94="勝",W94="")=TRUE,2,IF(AND(W94="勝",V94="")=TRUE,2,IF(AND(V94="敗",W94="")=TRUE,3,IF(AND(W94="敗",V94="")=TRUE,3,0)))))))</f>
        <v>3</v>
      </c>
      <c r="V94" s="95" t="str">
        <f>IF(L94="","",P94)</f>
        <v/>
      </c>
      <c r="W94" s="95" t="str">
        <f>IF(L96="","",P96)</f>
        <v>敗</v>
      </c>
      <c r="X94" s="95"/>
    </row>
    <row r="95" spans="1:24" ht="21" customHeight="1">
      <c r="A95" s="5">
        <f>A91+1</f>
        <v>22</v>
      </c>
      <c r="B95" s="59">
        <v>40561</v>
      </c>
      <c r="C95" s="60" t="str">
        <f>IF(B95="","",TEXT(B95,"(aaa)"))</f>
        <v>(火)</v>
      </c>
      <c r="D95" s="62" t="s">
        <v>39</v>
      </c>
      <c r="E95" s="11" t="s">
        <v>42</v>
      </c>
      <c r="F95" s="70" t="s">
        <v>27</v>
      </c>
      <c r="G95" s="63" t="s">
        <v>28</v>
      </c>
      <c r="H95" s="66" t="s">
        <v>44</v>
      </c>
      <c r="I95" s="20" t="s">
        <v>19</v>
      </c>
      <c r="J95" s="76" t="s">
        <v>21</v>
      </c>
      <c r="K95" s="76" t="s">
        <v>22</v>
      </c>
      <c r="L95" s="35" t="s">
        <v>14</v>
      </c>
      <c r="M95" s="48"/>
      <c r="N95" s="1">
        <v>-1530</v>
      </c>
      <c r="O95" s="101">
        <f>IF(AND(O94="",O96="")=TRUE,"",V95/SUM(V95:X95)*100)</f>
        <v>72.727272727272734</v>
      </c>
      <c r="P95" s="45" t="str">
        <f>IF(AND(L94="",L96="")=TRUE,"",V95&amp;"勝"&amp;W95&amp;"敗"&amp;X95&amp;"引")</f>
        <v>16勝6敗0引</v>
      </c>
      <c r="S95">
        <v>-1530</v>
      </c>
      <c r="U95" s="95"/>
      <c r="V95" s="95">
        <f>IF(U94=2,V91+1,IF(U94=0,0,V91))</f>
        <v>16</v>
      </c>
      <c r="W95" s="95">
        <f>IF(U94=3,W91+1,IF(U94=0,0,W91))</f>
        <v>6</v>
      </c>
      <c r="X95" s="95">
        <f>IF(U94=1,X91+1,X91)</f>
        <v>0</v>
      </c>
    </row>
    <row r="96" spans="1:24" ht="21" customHeight="1" thickBot="1">
      <c r="A96" s="6"/>
      <c r="B96" s="7"/>
      <c r="C96" s="7"/>
      <c r="D96" s="75">
        <v>0.76458333333333339</v>
      </c>
      <c r="E96" s="17">
        <v>82.367999999999995</v>
      </c>
      <c r="F96" s="79">
        <v>0</v>
      </c>
      <c r="G96" s="69">
        <v>10000</v>
      </c>
      <c r="H96" s="65">
        <v>0.15</v>
      </c>
      <c r="I96" s="22">
        <f>E96+F96</f>
        <v>82.367999999999995</v>
      </c>
      <c r="J96" s="2">
        <f>I96-H96</f>
        <v>82.217999999999989</v>
      </c>
      <c r="K96" s="2">
        <f>I96+H96</f>
        <v>82.518000000000001</v>
      </c>
      <c r="L96" s="53">
        <v>1</v>
      </c>
      <c r="M96" s="48" t="s">
        <v>47</v>
      </c>
      <c r="N96" s="1">
        <v>-1530</v>
      </c>
      <c r="O96" s="101">
        <f>IF(L96&lt;&gt;"",IF(M96="○",100,IF(M96="×",-100,"")),"")</f>
        <v>-100</v>
      </c>
      <c r="P96" s="45" t="str">
        <f>IF(M96="○","勝",IF(M96="×","敗",""))</f>
        <v>敗</v>
      </c>
      <c r="U96" s="95"/>
      <c r="V96" s="95"/>
      <c r="W96" s="95"/>
      <c r="X96" s="95"/>
    </row>
    <row r="97" spans="1:24" ht="21" customHeight="1">
      <c r="A97" s="9" t="s">
        <v>0</v>
      </c>
      <c r="B97" s="28" t="s">
        <v>40</v>
      </c>
      <c r="C97" s="28" t="s">
        <v>37</v>
      </c>
      <c r="D97" s="61" t="s">
        <v>39</v>
      </c>
      <c r="E97" s="15" t="s">
        <v>41</v>
      </c>
      <c r="F97" s="61" t="s">
        <v>27</v>
      </c>
      <c r="G97" s="51" t="s">
        <v>28</v>
      </c>
      <c r="H97" s="64" t="s">
        <v>43</v>
      </c>
      <c r="I97" s="21" t="s">
        <v>20</v>
      </c>
      <c r="J97" s="31" t="s">
        <v>21</v>
      </c>
      <c r="K97" s="31" t="s">
        <v>22</v>
      </c>
      <c r="L97" s="32" t="s">
        <v>14</v>
      </c>
      <c r="M97" s="36" t="s">
        <v>46</v>
      </c>
      <c r="N97" s="33" t="s">
        <v>16</v>
      </c>
      <c r="O97" s="100" t="s">
        <v>12</v>
      </c>
      <c r="P97" s="34" t="s">
        <v>13</v>
      </c>
      <c r="U97" s="95"/>
      <c r="V97" s="95"/>
      <c r="W97" s="95"/>
      <c r="X97" s="95"/>
    </row>
    <row r="98" spans="1:24" ht="21" customHeight="1">
      <c r="A98" s="4"/>
      <c r="B98" s="3"/>
      <c r="C98" s="3"/>
      <c r="D98" s="74">
        <v>0.87013888888888891</v>
      </c>
      <c r="E98" s="16">
        <v>82.245000000000005</v>
      </c>
      <c r="F98" s="79">
        <v>0</v>
      </c>
      <c r="G98" s="68">
        <v>10000</v>
      </c>
      <c r="H98" s="65">
        <v>0.15</v>
      </c>
      <c r="I98" s="19">
        <f>E98+F98</f>
        <v>82.245000000000005</v>
      </c>
      <c r="J98" s="2">
        <f>I98+H98</f>
        <v>82.39500000000001</v>
      </c>
      <c r="K98" s="2">
        <f>I98-H98</f>
        <v>82.094999999999999</v>
      </c>
      <c r="L98" s="47">
        <v>1</v>
      </c>
      <c r="M98" s="47" t="s">
        <v>45</v>
      </c>
      <c r="N98" s="1">
        <v>1490</v>
      </c>
      <c r="O98" s="101">
        <f>IF(L98&lt;&gt;"",IF(M98="○",100,IF(M98="×",-100,"")),"")</f>
        <v>100</v>
      </c>
      <c r="P98" s="45" t="str">
        <f>IF(M98="○","勝",IF(M98="×","敗",""))</f>
        <v>勝</v>
      </c>
      <c r="U98" s="95">
        <f>IF(AND(V98="",W98="")=TRUE,0,IF(AND(V98="勝",W98="敗")=TRUE,1,IF(AND(W98="勝",V98="敗")=TRUE,1,IF(AND(V98="勝",W98="")=TRUE,2,IF(AND(W98="勝",V98="")=TRUE,2,IF(AND(V98="敗",W98="")=TRUE,3,IF(AND(W98="敗",V98="")=TRUE,3,0)))))))</f>
        <v>2</v>
      </c>
      <c r="V98" s="95" t="str">
        <f>IF(L98="","",P98)</f>
        <v>勝</v>
      </c>
      <c r="W98" s="95" t="str">
        <f>IF(L100="","",P100)</f>
        <v/>
      </c>
      <c r="X98" s="95"/>
    </row>
    <row r="99" spans="1:24" ht="21" customHeight="1">
      <c r="A99" s="5">
        <f>A95+1</f>
        <v>23</v>
      </c>
      <c r="B99" s="59">
        <v>40563</v>
      </c>
      <c r="C99" s="60" t="str">
        <f>IF(B99="","",TEXT(B99,"(aaa)"))</f>
        <v>(木)</v>
      </c>
      <c r="D99" s="62" t="s">
        <v>39</v>
      </c>
      <c r="E99" s="11" t="s">
        <v>42</v>
      </c>
      <c r="F99" s="70" t="s">
        <v>27</v>
      </c>
      <c r="G99" s="63" t="s">
        <v>28</v>
      </c>
      <c r="H99" s="66" t="s">
        <v>44</v>
      </c>
      <c r="I99" s="20" t="s">
        <v>19</v>
      </c>
      <c r="J99" s="76" t="s">
        <v>21</v>
      </c>
      <c r="K99" s="76" t="s">
        <v>22</v>
      </c>
      <c r="L99" s="35" t="s">
        <v>14</v>
      </c>
      <c r="M99" s="48"/>
      <c r="N99" s="1">
        <f>IF(N100="",N98,IF(N98="",N100,N98+N100))</f>
        <v>1490</v>
      </c>
      <c r="O99" s="101">
        <f>IF(AND(O98="",O100="")=TRUE,"",V99/SUM(V99:X99)*100)</f>
        <v>73.91304347826086</v>
      </c>
      <c r="P99" s="45" t="str">
        <f>IF(AND(L98="",L100="")=TRUE,"",V99&amp;"勝"&amp;W99&amp;"敗"&amp;X99&amp;"引")</f>
        <v>17勝6敗0引</v>
      </c>
      <c r="S99">
        <v>1490</v>
      </c>
      <c r="U99" s="95"/>
      <c r="V99" s="95">
        <f>IF(U98=2,V95+1,IF(U98=0,0,V95))</f>
        <v>17</v>
      </c>
      <c r="W99" s="95">
        <f>IF(U98=3,W95+1,IF(U98=0,0,W95))</f>
        <v>6</v>
      </c>
      <c r="X99" s="95">
        <f>IF(U98=1,X95+1,X95)</f>
        <v>0</v>
      </c>
    </row>
    <row r="100" spans="1:24" ht="21" customHeight="1" thickBot="1">
      <c r="A100" s="6"/>
      <c r="B100" s="7"/>
      <c r="C100" s="7"/>
      <c r="D100" s="75">
        <v>0.65625</v>
      </c>
      <c r="E100" s="17">
        <v>82.055999999999997</v>
      </c>
      <c r="F100" s="79">
        <v>0</v>
      </c>
      <c r="G100" s="69">
        <v>10000</v>
      </c>
      <c r="H100" s="65">
        <v>0.15</v>
      </c>
      <c r="I100" s="22">
        <f>E100+F100</f>
        <v>82.055999999999997</v>
      </c>
      <c r="J100" s="2">
        <f>I100-H100</f>
        <v>81.905999999999992</v>
      </c>
      <c r="K100" s="2">
        <f>I100+H100</f>
        <v>82.206000000000003</v>
      </c>
      <c r="L100" s="53"/>
      <c r="M100" s="48"/>
      <c r="N100" s="1" t="str">
        <f>IF(M100="○",H100*G100,IF(M100="×",-H100*G100,""))</f>
        <v/>
      </c>
      <c r="O100" s="101" t="str">
        <f>IF(L100&lt;&gt;"",IF(M100="○",100,IF(M100="×",-100,"")),"")</f>
        <v/>
      </c>
      <c r="P100" s="45" t="str">
        <f>IF(M100="○","勝",IF(M100="×","敗",""))</f>
        <v/>
      </c>
      <c r="U100" s="95"/>
      <c r="V100" s="95"/>
      <c r="W100" s="95"/>
      <c r="X100" s="95"/>
    </row>
    <row r="101" spans="1:24" ht="21" customHeight="1">
      <c r="A101" s="9" t="s">
        <v>0</v>
      </c>
      <c r="B101" s="28" t="s">
        <v>40</v>
      </c>
      <c r="C101" s="28" t="s">
        <v>37</v>
      </c>
      <c r="D101" s="61" t="s">
        <v>39</v>
      </c>
      <c r="E101" s="15" t="s">
        <v>41</v>
      </c>
      <c r="F101" s="61" t="s">
        <v>27</v>
      </c>
      <c r="G101" s="51" t="s">
        <v>28</v>
      </c>
      <c r="H101" s="64" t="s">
        <v>43</v>
      </c>
      <c r="I101" s="21" t="s">
        <v>20</v>
      </c>
      <c r="J101" s="31" t="s">
        <v>21</v>
      </c>
      <c r="K101" s="31" t="s">
        <v>22</v>
      </c>
      <c r="L101" s="32" t="s">
        <v>14</v>
      </c>
      <c r="M101" s="36" t="s">
        <v>46</v>
      </c>
      <c r="N101" s="33" t="s">
        <v>16</v>
      </c>
      <c r="O101" s="100" t="s">
        <v>12</v>
      </c>
      <c r="P101" s="34" t="s">
        <v>13</v>
      </c>
      <c r="Q101" s="113" t="s">
        <v>53</v>
      </c>
      <c r="U101" s="95"/>
      <c r="V101" s="95"/>
      <c r="W101" s="95"/>
      <c r="X101" s="95"/>
    </row>
    <row r="102" spans="1:24" ht="21" customHeight="1">
      <c r="A102" s="115"/>
      <c r="B102" s="3"/>
      <c r="C102" s="3"/>
      <c r="D102" s="74">
        <v>0.77500000000000002</v>
      </c>
      <c r="E102" s="16">
        <v>82.525999999999996</v>
      </c>
      <c r="F102" s="79">
        <v>0</v>
      </c>
      <c r="G102" s="68">
        <v>10000</v>
      </c>
      <c r="H102" s="65">
        <v>0.15</v>
      </c>
      <c r="I102" s="19">
        <f>E102+F102</f>
        <v>82.525999999999996</v>
      </c>
      <c r="J102" s="2">
        <f>I102+H102</f>
        <v>82.676000000000002</v>
      </c>
      <c r="K102" s="2">
        <f>I102-H102</f>
        <v>82.375999999999991</v>
      </c>
      <c r="L102" s="47">
        <v>1</v>
      </c>
      <c r="M102" s="47" t="s">
        <v>47</v>
      </c>
      <c r="N102" s="1">
        <v>-1610</v>
      </c>
      <c r="O102" s="101">
        <f>IF(L102&lt;&gt;"",IF(M102="○",100,IF(M102="×",-100,"")),"")</f>
        <v>-100</v>
      </c>
      <c r="P102" s="45" t="str">
        <f>IF(M102="○","勝",IF(M102="×","敗",""))</f>
        <v>敗</v>
      </c>
      <c r="Q102" s="114"/>
      <c r="S102">
        <v>-1610</v>
      </c>
      <c r="U102" s="95">
        <f>IF(AND(V102="",W102="")=TRUE,0,IF(AND(V102="勝",W102="敗")=TRUE,1,IF(AND(W102="勝",V102="敗")=TRUE,1,IF(AND(V102="勝",W102="")=TRUE,2,IF(AND(W102="勝",V102="")=TRUE,2,IF(AND(V102="敗",W102="")=TRUE,3,IF(AND(W102="敗",V102="")=TRUE,3,0)))))))</f>
        <v>3</v>
      </c>
      <c r="V102" s="95" t="str">
        <f>IF(L102="","",P102)</f>
        <v>敗</v>
      </c>
      <c r="W102" s="95" t="str">
        <f>IF(L104="","",P104)</f>
        <v/>
      </c>
      <c r="X102" s="95"/>
    </row>
    <row r="103" spans="1:24" ht="21" customHeight="1">
      <c r="A103" s="116">
        <f>A99+1</f>
        <v>24</v>
      </c>
      <c r="B103" s="59">
        <v>40568</v>
      </c>
      <c r="C103" s="60" t="str">
        <f>IF(B103="","",TEXT(B103,"(aaa)"))</f>
        <v>(火)</v>
      </c>
      <c r="D103" s="62" t="s">
        <v>39</v>
      </c>
      <c r="E103" s="11" t="s">
        <v>42</v>
      </c>
      <c r="F103" s="70" t="s">
        <v>27</v>
      </c>
      <c r="G103" s="63" t="s">
        <v>28</v>
      </c>
      <c r="H103" s="66" t="s">
        <v>44</v>
      </c>
      <c r="I103" s="20" t="s">
        <v>19</v>
      </c>
      <c r="J103" s="76" t="s">
        <v>21</v>
      </c>
      <c r="K103" s="76" t="s">
        <v>22</v>
      </c>
      <c r="L103" s="35" t="s">
        <v>14</v>
      </c>
      <c r="M103" s="48"/>
      <c r="N103" s="1">
        <f>IF(N104="",N102,IF(N102="",N104,N102+N104))</f>
        <v>-1610</v>
      </c>
      <c r="O103" s="101">
        <f>IF(AND(O102="",O104="")=TRUE,"",V103/SUM(V103:X103)*100)</f>
        <v>70.833333333333343</v>
      </c>
      <c r="P103" s="45" t="str">
        <f>IF(AND(L102="",L104="")=TRUE,"",V103&amp;"勝"&amp;W103&amp;"敗"&amp;X103&amp;"引")</f>
        <v>17勝7敗0引</v>
      </c>
      <c r="Q103" s="114"/>
      <c r="U103" s="95"/>
      <c r="V103" s="95">
        <f>IF(U102=2,V99+1,IF(U102=0,0,V99))</f>
        <v>17</v>
      </c>
      <c r="W103" s="95">
        <f>IF(U102=3,W99+1,IF(U102=0,0,W99))</f>
        <v>7</v>
      </c>
      <c r="X103" s="95">
        <f>IF(U102=1,X99+1,X99)</f>
        <v>0</v>
      </c>
    </row>
    <row r="104" spans="1:24" ht="21" customHeight="1" thickBot="1">
      <c r="A104" s="117"/>
      <c r="B104" s="7"/>
      <c r="C104" s="7"/>
      <c r="D104" s="75"/>
      <c r="E104" s="17"/>
      <c r="F104" s="79"/>
      <c r="G104" s="69"/>
      <c r="H104" s="65"/>
      <c r="I104" s="22"/>
      <c r="J104" s="2"/>
      <c r="K104" s="2"/>
      <c r="L104" s="53"/>
      <c r="M104" s="48"/>
      <c r="N104" s="1" t="str">
        <f>IF(M104="○",H104*G104,IF(M104="×",-H104*G104,""))</f>
        <v/>
      </c>
      <c r="O104" s="101" t="str">
        <f>IF(L104&lt;&gt;"",IF(M104="○",100,IF(M104="×",-100,"")),"")</f>
        <v/>
      </c>
      <c r="P104" s="45" t="str">
        <f>IF(M104="○","勝",IF(M104="×","敗",""))</f>
        <v/>
      </c>
      <c r="Q104" s="114"/>
      <c r="U104" s="95"/>
      <c r="V104" s="95"/>
      <c r="W104" s="95"/>
      <c r="X104" s="95"/>
    </row>
    <row r="105" spans="1:24" ht="21" customHeight="1">
      <c r="A105" s="9" t="s">
        <v>0</v>
      </c>
      <c r="B105" s="28" t="s">
        <v>40</v>
      </c>
      <c r="C105" s="28" t="s">
        <v>37</v>
      </c>
      <c r="D105" s="61" t="s">
        <v>39</v>
      </c>
      <c r="E105" s="15" t="s">
        <v>41</v>
      </c>
      <c r="F105" s="61" t="s">
        <v>27</v>
      </c>
      <c r="G105" s="51" t="s">
        <v>28</v>
      </c>
      <c r="H105" s="64" t="s">
        <v>43</v>
      </c>
      <c r="I105" s="21" t="s">
        <v>20</v>
      </c>
      <c r="J105" s="31" t="s">
        <v>21</v>
      </c>
      <c r="K105" s="31" t="s">
        <v>22</v>
      </c>
      <c r="L105" s="32" t="s">
        <v>14</v>
      </c>
      <c r="M105" s="36" t="s">
        <v>46</v>
      </c>
      <c r="N105" s="33" t="s">
        <v>16</v>
      </c>
      <c r="O105" s="100" t="s">
        <v>12</v>
      </c>
      <c r="P105" s="34" t="s">
        <v>13</v>
      </c>
      <c r="Q105" s="113"/>
      <c r="U105" s="95"/>
      <c r="V105" s="95"/>
      <c r="W105" s="95"/>
      <c r="X105" s="95"/>
    </row>
    <row r="106" spans="1:24" ht="21" customHeight="1">
      <c r="A106" s="115"/>
      <c r="B106" s="3"/>
      <c r="C106" s="3"/>
      <c r="D106" s="74"/>
      <c r="E106" s="16"/>
      <c r="F106" s="79"/>
      <c r="G106" s="68"/>
      <c r="H106" s="65"/>
      <c r="I106" s="19"/>
      <c r="J106" s="2"/>
      <c r="K106" s="2"/>
      <c r="L106" s="47"/>
      <c r="M106" s="47"/>
      <c r="N106" s="1" t="str">
        <f>IF(M106="○",H106*G106,IF(M106="×",-H106*G106,""))</f>
        <v/>
      </c>
      <c r="O106" s="101" t="str">
        <f>IF(L106&lt;&gt;"",IF(M106="○",100,IF(M106="×",-100,"")),"")</f>
        <v/>
      </c>
      <c r="P106" s="45" t="str">
        <f>IF(M106="○","勝",IF(M106="×","敗",""))</f>
        <v/>
      </c>
      <c r="Q106" s="114"/>
      <c r="U106" s="95">
        <f>IF(AND(V106="",W106="")=TRUE,0,IF(AND(V106="勝",W106="敗")=TRUE,1,IF(AND(W106="勝",V106="敗")=TRUE,1,IF(AND(V106="勝",W106="")=TRUE,2,IF(AND(W106="勝",V106="")=TRUE,2,IF(AND(V106="敗",W106="")=TRUE,3,IF(AND(W106="敗",V106="")=TRUE,3,0)))))))</f>
        <v>2</v>
      </c>
      <c r="V106" s="95" t="str">
        <f>IF(L106="","",P106)</f>
        <v/>
      </c>
      <c r="W106" s="95" t="str">
        <f>IF(L108="","",P108)</f>
        <v>勝</v>
      </c>
      <c r="X106" s="95"/>
    </row>
    <row r="107" spans="1:24" ht="21" customHeight="1">
      <c r="A107" s="116">
        <f>A103+1</f>
        <v>25</v>
      </c>
      <c r="B107" s="59">
        <v>40568</v>
      </c>
      <c r="C107" s="60" t="str">
        <f>IF(B107="","",TEXT(B107,"(aaa)"))</f>
        <v>(火)</v>
      </c>
      <c r="D107" s="62" t="s">
        <v>39</v>
      </c>
      <c r="E107" s="11" t="s">
        <v>55</v>
      </c>
      <c r="F107" s="70" t="s">
        <v>27</v>
      </c>
      <c r="G107" s="63" t="s">
        <v>28</v>
      </c>
      <c r="H107" s="66" t="s">
        <v>44</v>
      </c>
      <c r="I107" s="20" t="s">
        <v>19</v>
      </c>
      <c r="J107" s="76" t="s">
        <v>21</v>
      </c>
      <c r="K107" s="76" t="s">
        <v>22</v>
      </c>
      <c r="L107" s="35" t="s">
        <v>14</v>
      </c>
      <c r="M107" s="48"/>
      <c r="N107" s="1">
        <v>1450</v>
      </c>
      <c r="O107" s="101">
        <f>IF(AND(O106="",O108="")=TRUE,"",V107/SUM(V107:X107)*100)</f>
        <v>72</v>
      </c>
      <c r="P107" s="45" t="str">
        <f>IF(AND(L106="",L108="")=TRUE,"",V107&amp;"勝"&amp;W107&amp;"敗"&amp;X107&amp;"引")</f>
        <v>18勝7敗0引</v>
      </c>
      <c r="Q107" s="114"/>
      <c r="S107">
        <v>1450</v>
      </c>
      <c r="U107" s="95"/>
      <c r="V107" s="95">
        <f>IF(U106=2,V103+1,IF(U106=0,0,V103))</f>
        <v>18</v>
      </c>
      <c r="W107" s="95">
        <f>IF(U106=3,W103+1,IF(U106=0,0,W103))</f>
        <v>7</v>
      </c>
      <c r="X107" s="95">
        <f>IF(U106=1,X103+1,X103)</f>
        <v>0</v>
      </c>
    </row>
    <row r="108" spans="1:24" ht="21" customHeight="1" thickBot="1">
      <c r="A108" s="117"/>
      <c r="B108" s="7"/>
      <c r="C108" s="7"/>
      <c r="D108" s="75">
        <v>0.85833333333333339</v>
      </c>
      <c r="E108" s="17">
        <v>82.260999999999996</v>
      </c>
      <c r="F108" s="80">
        <v>0</v>
      </c>
      <c r="G108" s="105">
        <v>10000</v>
      </c>
      <c r="H108" s="67">
        <v>0.15</v>
      </c>
      <c r="I108" s="22">
        <v>82.260999999999996</v>
      </c>
      <c r="J108" s="57">
        <v>82.11099999999999</v>
      </c>
      <c r="K108" s="57">
        <v>82.411000000000001</v>
      </c>
      <c r="L108" s="53">
        <v>1</v>
      </c>
      <c r="M108" s="53" t="s">
        <v>45</v>
      </c>
      <c r="N108" s="8">
        <v>1450</v>
      </c>
      <c r="O108" s="103">
        <f>IF(L108&lt;&gt;"",IF(M108="○",100,IF(M108="×",-100,"")),"")</f>
        <v>100</v>
      </c>
      <c r="P108" s="54" t="str">
        <f>IF(M108="○","勝",IF(M108="×","敗",""))</f>
        <v>勝</v>
      </c>
      <c r="Q108" s="114"/>
      <c r="U108" s="95"/>
      <c r="V108" s="95"/>
      <c r="W108" s="95"/>
      <c r="X108" s="95"/>
    </row>
    <row r="109" spans="1:24" ht="21" customHeight="1">
      <c r="A109" s="9" t="s">
        <v>0</v>
      </c>
      <c r="B109" s="28" t="s">
        <v>40</v>
      </c>
      <c r="C109" s="28" t="s">
        <v>37</v>
      </c>
      <c r="D109" s="61" t="s">
        <v>39</v>
      </c>
      <c r="E109" s="15" t="s">
        <v>41</v>
      </c>
      <c r="F109" s="61" t="s">
        <v>27</v>
      </c>
      <c r="G109" s="51" t="s">
        <v>28</v>
      </c>
      <c r="H109" s="64" t="s">
        <v>43</v>
      </c>
      <c r="I109" s="21" t="s">
        <v>20</v>
      </c>
      <c r="J109" s="31" t="s">
        <v>21</v>
      </c>
      <c r="K109" s="31" t="s">
        <v>22</v>
      </c>
      <c r="L109" s="32" t="s">
        <v>14</v>
      </c>
      <c r="M109" s="36" t="s">
        <v>46</v>
      </c>
      <c r="N109" s="33" t="s">
        <v>16</v>
      </c>
      <c r="O109" s="100" t="s">
        <v>12</v>
      </c>
      <c r="P109" s="34" t="s">
        <v>13</v>
      </c>
      <c r="Q109" s="143" t="s">
        <v>88</v>
      </c>
      <c r="U109" s="95"/>
      <c r="V109" s="95"/>
      <c r="W109" s="95"/>
      <c r="X109" s="95"/>
    </row>
    <row r="110" spans="1:24" ht="21" customHeight="1">
      <c r="A110" s="4"/>
      <c r="B110" s="3"/>
      <c r="C110" s="3"/>
      <c r="D110" s="74">
        <v>0.73333333333333339</v>
      </c>
      <c r="E110" s="16">
        <v>81.929000000000002</v>
      </c>
      <c r="F110" s="79">
        <v>0</v>
      </c>
      <c r="G110" s="68">
        <v>10000</v>
      </c>
      <c r="H110" s="65">
        <v>0.15</v>
      </c>
      <c r="I110" s="19">
        <f>E110+F110</f>
        <v>81.929000000000002</v>
      </c>
      <c r="J110" s="2">
        <f>I110+H110</f>
        <v>82.079000000000008</v>
      </c>
      <c r="K110" s="2">
        <f>I110-H110</f>
        <v>81.778999999999996</v>
      </c>
      <c r="L110" s="47"/>
      <c r="M110" s="47"/>
      <c r="N110" s="1"/>
      <c r="O110" s="101" t="str">
        <f>IF(L110&lt;&gt;"",IF(M110="○",100,IF(M110="×",-100,"")),"")</f>
        <v/>
      </c>
      <c r="P110" s="45" t="str">
        <f>IF(M110="○","勝",IF(M110="×","敗",""))</f>
        <v/>
      </c>
      <c r="U110" s="95">
        <f>IF(AND(V110="",W110="")=TRUE,0,IF(AND(V110="勝",W110="敗")=TRUE,1,IF(AND(W110="勝",V110="敗")=TRUE,1,IF(AND(V110="勝",W110="")=TRUE,2,IF(AND(W110="勝",V110="")=TRUE,2,IF(AND(V110="敗",W110="")=TRUE,3,IF(AND(W110="敗",V110="")=TRUE,3,0)))))))</f>
        <v>2</v>
      </c>
      <c r="V110" s="95" t="str">
        <f>IF(L110="","",P110)</f>
        <v/>
      </c>
      <c r="W110" s="95" t="str">
        <f>IF(L112="","",P112)</f>
        <v>勝</v>
      </c>
      <c r="X110" s="95"/>
    </row>
    <row r="111" spans="1:24" ht="21" customHeight="1">
      <c r="A111" s="5">
        <f>A107+1</f>
        <v>26</v>
      </c>
      <c r="B111" s="59">
        <v>40575</v>
      </c>
      <c r="C111" s="60" t="str">
        <f>IF(B111="","",TEXT(B111,"(aaa)"))</f>
        <v>(火)</v>
      </c>
      <c r="D111" s="62" t="s">
        <v>39</v>
      </c>
      <c r="E111" s="11" t="s">
        <v>42</v>
      </c>
      <c r="F111" s="70" t="s">
        <v>27</v>
      </c>
      <c r="G111" s="63" t="s">
        <v>28</v>
      </c>
      <c r="H111" s="66" t="s">
        <v>44</v>
      </c>
      <c r="I111" s="20" t="s">
        <v>19</v>
      </c>
      <c r="J111" s="76" t="s">
        <v>21</v>
      </c>
      <c r="K111" s="76" t="s">
        <v>22</v>
      </c>
      <c r="L111" s="35" t="s">
        <v>14</v>
      </c>
      <c r="M111" s="48"/>
      <c r="N111" s="1"/>
      <c r="O111" s="101">
        <f>IF(AND(O110="",O112="")=TRUE,"",V111/SUM(V111:X111)*100)</f>
        <v>73.076923076923066</v>
      </c>
      <c r="P111" s="45" t="str">
        <f>IF(AND(L110="",L112="")=TRUE,"",V111&amp;"勝"&amp;W111&amp;"敗"&amp;X111&amp;"引")</f>
        <v>19勝7敗0引</v>
      </c>
      <c r="S111">
        <v>600</v>
      </c>
      <c r="U111" s="95"/>
      <c r="V111" s="95">
        <f>IF(U110=2,V107+1,IF(U110=0,0,V107))</f>
        <v>19</v>
      </c>
      <c r="W111" s="95">
        <f>IF(U110=3,W107+1,IF(U110=0,0,W107))</f>
        <v>7</v>
      </c>
      <c r="X111" s="95">
        <f>IF(U110=1,X107+1,X107)</f>
        <v>0</v>
      </c>
    </row>
    <row r="112" spans="1:24" ht="21" customHeight="1" thickBot="1">
      <c r="A112" s="6"/>
      <c r="B112" s="7"/>
      <c r="C112" s="7"/>
      <c r="D112" s="75">
        <v>0.85</v>
      </c>
      <c r="E112" s="17">
        <v>81.468999999999994</v>
      </c>
      <c r="F112" s="80">
        <v>0</v>
      </c>
      <c r="G112" s="105">
        <v>10000</v>
      </c>
      <c r="H112" s="67">
        <v>0.15</v>
      </c>
      <c r="I112" s="22">
        <f>E112+F112</f>
        <v>81.468999999999994</v>
      </c>
      <c r="J112" s="57">
        <f>I112-H112</f>
        <v>81.318999999999988</v>
      </c>
      <c r="K112" s="57">
        <f>I112+H112</f>
        <v>81.619</v>
      </c>
      <c r="L112" s="53">
        <v>1</v>
      </c>
      <c r="M112" s="53" t="s">
        <v>45</v>
      </c>
      <c r="N112" s="8">
        <v>600</v>
      </c>
      <c r="O112" s="103">
        <f>IF(L112&lt;&gt;"",IF(M112="○",100,IF(M112="×",-100,"")),"")</f>
        <v>100</v>
      </c>
      <c r="P112" s="54" t="str">
        <f>IF(M112="○","勝",IF(M112="×","敗",""))</f>
        <v>勝</v>
      </c>
      <c r="Q112" t="s">
        <v>54</v>
      </c>
      <c r="U112" s="95"/>
      <c r="V112" s="95"/>
      <c r="W112" s="95"/>
      <c r="X112" s="95"/>
    </row>
    <row r="113" spans="1:24" ht="21" customHeight="1">
      <c r="A113" s="9" t="s">
        <v>0</v>
      </c>
      <c r="B113" s="28" t="s">
        <v>40</v>
      </c>
      <c r="C113" s="28" t="s">
        <v>37</v>
      </c>
      <c r="D113" s="61" t="s">
        <v>39</v>
      </c>
      <c r="E113" s="15" t="s">
        <v>41</v>
      </c>
      <c r="F113" s="61" t="s">
        <v>27</v>
      </c>
      <c r="G113" s="51" t="s">
        <v>28</v>
      </c>
      <c r="H113" s="64" t="s">
        <v>43</v>
      </c>
      <c r="I113" s="21" t="s">
        <v>20</v>
      </c>
      <c r="J113" s="31" t="s">
        <v>21</v>
      </c>
      <c r="K113" s="31" t="s">
        <v>22</v>
      </c>
      <c r="L113" s="32" t="s">
        <v>14</v>
      </c>
      <c r="M113" s="36" t="s">
        <v>46</v>
      </c>
      <c r="N113" s="33" t="s">
        <v>16</v>
      </c>
      <c r="O113" s="100" t="s">
        <v>12</v>
      </c>
      <c r="P113" s="34" t="s">
        <v>13</v>
      </c>
      <c r="U113" s="95"/>
      <c r="V113" s="95"/>
      <c r="W113" s="95"/>
      <c r="X113" s="95"/>
    </row>
    <row r="114" spans="1:24" ht="21" customHeight="1">
      <c r="A114" s="4"/>
      <c r="B114" s="3"/>
      <c r="C114" s="3"/>
      <c r="D114" s="74">
        <v>0.85</v>
      </c>
      <c r="E114" s="16">
        <v>81.768000000000001</v>
      </c>
      <c r="F114" s="79">
        <v>0</v>
      </c>
      <c r="G114" s="68">
        <v>10000</v>
      </c>
      <c r="H114" s="65">
        <v>0.15</v>
      </c>
      <c r="I114" s="19">
        <f>E114+F114</f>
        <v>81.768000000000001</v>
      </c>
      <c r="J114" s="2">
        <f>I114+H114</f>
        <v>81.918000000000006</v>
      </c>
      <c r="K114" s="2">
        <f>I114-H114</f>
        <v>81.617999999999995</v>
      </c>
      <c r="L114" s="47">
        <v>1</v>
      </c>
      <c r="M114" s="47" t="s">
        <v>45</v>
      </c>
      <c r="N114" s="1">
        <v>1460</v>
      </c>
      <c r="O114" s="101">
        <f>IF(L114&lt;&gt;"",IF(M114="○",100,IF(M114="×",-100,"")),"")</f>
        <v>100</v>
      </c>
      <c r="P114" s="45" t="str">
        <f>IF(M114="○","勝",IF(M114="×","敗",""))</f>
        <v>勝</v>
      </c>
      <c r="Q114" s="118" t="s">
        <v>73</v>
      </c>
      <c r="R114" s="119"/>
      <c r="S114" s="119"/>
      <c r="U114" s="95">
        <f>IF(AND(V114="",W114="")=TRUE,0,IF(AND(V114="勝",W114="敗")=TRUE,1,IF(AND(W114="勝",V114="敗")=TRUE,1,IF(AND(V114="勝",W114="")=TRUE,2,IF(AND(W114="勝",V114="")=TRUE,2,IF(AND(V114="敗",W114="")=TRUE,3,IF(AND(W114="敗",V114="")=TRUE,3,0)))))))</f>
        <v>2</v>
      </c>
      <c r="V114" s="95" t="str">
        <f>IF(L114="","",P114)</f>
        <v>勝</v>
      </c>
      <c r="W114" s="95" t="str">
        <f>IF(L116="","",P116)</f>
        <v/>
      </c>
      <c r="X114" s="95"/>
    </row>
    <row r="115" spans="1:24" ht="21" customHeight="1">
      <c r="A115" s="5">
        <f>A111+1</f>
        <v>27</v>
      </c>
      <c r="B115" s="59">
        <v>40577</v>
      </c>
      <c r="C115" s="60" t="str">
        <f>IF(B115="","",TEXT(B115,"(aaa)"))</f>
        <v>(木)</v>
      </c>
      <c r="D115" s="62" t="s">
        <v>39</v>
      </c>
      <c r="E115" s="11" t="s">
        <v>42</v>
      </c>
      <c r="F115" s="70" t="s">
        <v>27</v>
      </c>
      <c r="G115" s="63" t="s">
        <v>28</v>
      </c>
      <c r="H115" s="66" t="s">
        <v>44</v>
      </c>
      <c r="I115" s="20" t="s">
        <v>19</v>
      </c>
      <c r="J115" s="76" t="s">
        <v>21</v>
      </c>
      <c r="K115" s="76" t="s">
        <v>22</v>
      </c>
      <c r="L115" s="35" t="s">
        <v>14</v>
      </c>
      <c r="M115" s="48"/>
      <c r="N115" s="1"/>
      <c r="O115" s="101">
        <f>IF(AND(O114="",O116="")=TRUE,"",V115/SUM(V115:X115)*100)</f>
        <v>74.074074074074076</v>
      </c>
      <c r="P115" s="45" t="str">
        <f>IF(AND(L114="",L116="")=TRUE,"",V115&amp;"勝"&amp;W115&amp;"敗"&amp;X115&amp;"引")</f>
        <v>20勝7敗0引</v>
      </c>
      <c r="S115">
        <v>1460</v>
      </c>
      <c r="U115" s="95"/>
      <c r="V115" s="95">
        <f>IF(U114=2,V111+1,IF(U114=0,0,V111))</f>
        <v>20</v>
      </c>
      <c r="W115" s="95">
        <f>IF(U114=3,W111+1,IF(U114=0,0,W111))</f>
        <v>7</v>
      </c>
      <c r="X115" s="95">
        <f>IF(U114=1,X111+1,X111)</f>
        <v>0</v>
      </c>
    </row>
    <row r="116" spans="1:24" ht="21" customHeight="1" thickBot="1">
      <c r="A116" s="6"/>
      <c r="B116" s="7"/>
      <c r="C116" s="7"/>
      <c r="D116" s="75">
        <v>0.70833333333333337</v>
      </c>
      <c r="E116" s="17">
        <v>81.542000000000002</v>
      </c>
      <c r="F116" s="80">
        <v>0</v>
      </c>
      <c r="G116" s="105">
        <v>10000</v>
      </c>
      <c r="H116" s="67">
        <v>0.15</v>
      </c>
      <c r="I116" s="22">
        <f>E116+F116</f>
        <v>81.542000000000002</v>
      </c>
      <c r="J116" s="57">
        <f>I116-H116</f>
        <v>81.391999999999996</v>
      </c>
      <c r="K116" s="57">
        <f>I116+H116</f>
        <v>81.692000000000007</v>
      </c>
      <c r="L116" s="53"/>
      <c r="M116" s="53"/>
      <c r="N116" s="8" t="str">
        <f>IF(M116="○",H116*G116,IF(M116="×",-H116*G116,""))</f>
        <v/>
      </c>
      <c r="O116" s="103" t="str">
        <f>IF(L116&lt;&gt;"",IF(M116="○",100,IF(M116="×",-100,"")),"")</f>
        <v/>
      </c>
      <c r="P116" s="54" t="str">
        <f>IF(M116="○","勝",IF(M116="×","敗",""))</f>
        <v/>
      </c>
      <c r="U116" s="95"/>
      <c r="V116" s="95"/>
      <c r="W116" s="95"/>
      <c r="X116" s="95"/>
    </row>
    <row r="117" spans="1:24" ht="21" customHeight="1">
      <c r="A117" s="9" t="s">
        <v>0</v>
      </c>
      <c r="B117" s="28" t="s">
        <v>40</v>
      </c>
      <c r="C117" s="28" t="s">
        <v>37</v>
      </c>
      <c r="D117" s="61" t="s">
        <v>39</v>
      </c>
      <c r="E117" s="15" t="s">
        <v>41</v>
      </c>
      <c r="F117" s="61" t="s">
        <v>27</v>
      </c>
      <c r="G117" s="51" t="s">
        <v>28</v>
      </c>
      <c r="H117" s="64" t="s">
        <v>43</v>
      </c>
      <c r="I117" s="21" t="s">
        <v>20</v>
      </c>
      <c r="J117" s="31" t="s">
        <v>21</v>
      </c>
      <c r="K117" s="31" t="s">
        <v>22</v>
      </c>
      <c r="L117" s="32" t="s">
        <v>14</v>
      </c>
      <c r="M117" s="36" t="s">
        <v>46</v>
      </c>
      <c r="N117" s="33" t="s">
        <v>16</v>
      </c>
      <c r="O117" s="100" t="s">
        <v>12</v>
      </c>
      <c r="P117" s="34" t="s">
        <v>13</v>
      </c>
      <c r="U117" s="95"/>
      <c r="V117" s="95"/>
      <c r="W117" s="95"/>
      <c r="X117" s="95"/>
    </row>
    <row r="118" spans="1:24" ht="21" customHeight="1">
      <c r="A118" s="4"/>
      <c r="B118" s="3"/>
      <c r="C118" s="3"/>
      <c r="D118" s="74">
        <v>0.625</v>
      </c>
      <c r="E118" s="16">
        <v>82.313000000000002</v>
      </c>
      <c r="F118" s="79">
        <v>0</v>
      </c>
      <c r="G118" s="68">
        <v>10000</v>
      </c>
      <c r="H118" s="65">
        <v>0.1</v>
      </c>
      <c r="I118" s="19">
        <f>E118+F118</f>
        <v>82.313000000000002</v>
      </c>
      <c r="J118" s="2">
        <f>I118+H118</f>
        <v>82.412999999999997</v>
      </c>
      <c r="K118" s="2">
        <f>I118-H118</f>
        <v>82.213000000000008</v>
      </c>
      <c r="L118" s="47"/>
      <c r="M118" s="47"/>
      <c r="N118" s="1"/>
      <c r="O118" s="101" t="str">
        <f>IF(L118&lt;&gt;"",IF(M118="○",100,IF(M118="×",-100,"")),"")</f>
        <v/>
      </c>
      <c r="P118" s="45" t="str">
        <f>IF(M118="○","勝",IF(M118="×","敗",""))</f>
        <v/>
      </c>
      <c r="U118" s="95">
        <f>IF(AND(V118="",W118="")=TRUE,0,IF(AND(V118="勝",W118="敗")=TRUE,1,IF(AND(W118="勝",V118="敗")=TRUE,1,IF(AND(V118="勝",W118="")=TRUE,2,IF(AND(W118="勝",V118="")=TRUE,2,IF(AND(V118="敗",W118="")=TRUE,3,IF(AND(W118="敗",V118="")=TRUE,3,0)))))))</f>
        <v>2</v>
      </c>
      <c r="V118" s="95" t="str">
        <f>IF(L118="","",P118)</f>
        <v/>
      </c>
      <c r="W118" s="95" t="str">
        <f>IF(L120="","",P120)</f>
        <v>勝</v>
      </c>
      <c r="X118" s="95"/>
    </row>
    <row r="119" spans="1:24" ht="21" customHeight="1">
      <c r="A119" s="5">
        <f>A115+1</f>
        <v>28</v>
      </c>
      <c r="B119" s="59">
        <v>40582</v>
      </c>
      <c r="C119" s="60" t="str">
        <f>IF(B119="","",TEXT(B119,"(aaa)"))</f>
        <v>(火)</v>
      </c>
      <c r="D119" s="62" t="s">
        <v>39</v>
      </c>
      <c r="E119" s="11" t="s">
        <v>42</v>
      </c>
      <c r="F119" s="70" t="s">
        <v>27</v>
      </c>
      <c r="G119" s="63" t="s">
        <v>28</v>
      </c>
      <c r="H119" s="66" t="s">
        <v>44</v>
      </c>
      <c r="I119" s="20" t="s">
        <v>19</v>
      </c>
      <c r="J119" s="76" t="s">
        <v>21</v>
      </c>
      <c r="K119" s="76" t="s">
        <v>22</v>
      </c>
      <c r="L119" s="35" t="s">
        <v>14</v>
      </c>
      <c r="M119" s="48"/>
      <c r="N119" s="1"/>
      <c r="O119" s="101">
        <f>IF(AND(O118="",O120="")=TRUE,"",V119/SUM(V119:X119)*100)</f>
        <v>75</v>
      </c>
      <c r="P119" s="45" t="str">
        <f>IF(AND(L118="",L120="")=TRUE,"",V119&amp;"勝"&amp;W119&amp;"敗"&amp;X119&amp;"引")</f>
        <v>21勝7敗0引</v>
      </c>
      <c r="S119">
        <v>980</v>
      </c>
      <c r="U119" s="95"/>
      <c r="V119" s="95">
        <f>IF(U118=2,V115+1,IF(U118=0,0,V115))</f>
        <v>21</v>
      </c>
      <c r="W119" s="95">
        <f>IF(U118=3,W115+1,IF(U118=0,0,W115))</f>
        <v>7</v>
      </c>
      <c r="X119" s="95">
        <f>IF(U118=1,X115+1,X115)</f>
        <v>0</v>
      </c>
    </row>
    <row r="120" spans="1:24" ht="21" customHeight="1" thickBot="1">
      <c r="A120" s="6"/>
      <c r="B120" s="7"/>
      <c r="C120" s="7"/>
      <c r="D120" s="75">
        <v>0.73749999999999993</v>
      </c>
      <c r="E120" s="17">
        <v>81.995000000000005</v>
      </c>
      <c r="F120" s="80">
        <v>0</v>
      </c>
      <c r="G120" s="105">
        <v>10000</v>
      </c>
      <c r="H120" s="67">
        <v>0.1</v>
      </c>
      <c r="I120" s="22">
        <f>E120+F120</f>
        <v>81.995000000000005</v>
      </c>
      <c r="J120" s="57">
        <f>I120-H120</f>
        <v>81.89500000000001</v>
      </c>
      <c r="K120" s="57">
        <f>I120+H120</f>
        <v>82.094999999999999</v>
      </c>
      <c r="L120" s="53">
        <v>1</v>
      </c>
      <c r="M120" s="53" t="s">
        <v>45</v>
      </c>
      <c r="N120" s="8">
        <v>980</v>
      </c>
      <c r="O120" s="103">
        <f>IF(L120&lt;&gt;"",IF(M120="○",100,IF(M120="×",-100,"")),"")</f>
        <v>100</v>
      </c>
      <c r="P120" s="54" t="str">
        <f>IF(M120="○","勝",IF(M120="×","敗",""))</f>
        <v>勝</v>
      </c>
      <c r="U120" s="95"/>
      <c r="V120" s="95"/>
      <c r="W120" s="95"/>
      <c r="X120" s="95"/>
    </row>
    <row r="121" spans="1:24" ht="21" customHeight="1">
      <c r="A121" s="9" t="s">
        <v>0</v>
      </c>
      <c r="B121" s="28" t="s">
        <v>40</v>
      </c>
      <c r="C121" s="28" t="s">
        <v>37</v>
      </c>
      <c r="D121" s="61" t="s">
        <v>39</v>
      </c>
      <c r="E121" s="15" t="s">
        <v>41</v>
      </c>
      <c r="F121" s="61" t="s">
        <v>27</v>
      </c>
      <c r="G121" s="51" t="s">
        <v>28</v>
      </c>
      <c r="H121" s="64" t="s">
        <v>43</v>
      </c>
      <c r="I121" s="21" t="s">
        <v>20</v>
      </c>
      <c r="J121" s="31" t="s">
        <v>21</v>
      </c>
      <c r="K121" s="31" t="s">
        <v>22</v>
      </c>
      <c r="L121" s="32" t="s">
        <v>14</v>
      </c>
      <c r="M121" s="36" t="s">
        <v>46</v>
      </c>
      <c r="N121" s="33" t="s">
        <v>16</v>
      </c>
      <c r="O121" s="100" t="s">
        <v>12</v>
      </c>
      <c r="P121" s="34" t="s">
        <v>13</v>
      </c>
      <c r="U121" s="95"/>
      <c r="V121" s="95"/>
      <c r="W121" s="95"/>
      <c r="X121" s="95"/>
    </row>
    <row r="122" spans="1:24" ht="21" customHeight="1">
      <c r="A122" s="4"/>
      <c r="B122" s="3"/>
      <c r="C122" s="3"/>
      <c r="D122" s="74">
        <v>0.76874999999999993</v>
      </c>
      <c r="E122" s="16">
        <v>82.790999999999997</v>
      </c>
      <c r="F122" s="79">
        <v>0</v>
      </c>
      <c r="G122" s="68">
        <v>10000</v>
      </c>
      <c r="H122" s="65">
        <v>0.15</v>
      </c>
      <c r="I122" s="19">
        <f>E122+F122</f>
        <v>82.790999999999997</v>
      </c>
      <c r="J122" s="2">
        <f>I122+H122</f>
        <v>82.941000000000003</v>
      </c>
      <c r="K122" s="2">
        <f>I122-H122</f>
        <v>82.640999999999991</v>
      </c>
      <c r="L122" s="47">
        <v>1</v>
      </c>
      <c r="M122" s="47" t="s">
        <v>45</v>
      </c>
      <c r="N122" s="1">
        <v>1480</v>
      </c>
      <c r="O122" s="101">
        <f>IF(L122&lt;&gt;"",IF(M122="○",100,IF(M122="×",-100,"")),"")</f>
        <v>100</v>
      </c>
      <c r="P122" s="45" t="str">
        <f>IF(M122="○","勝",IF(M122="×","敗",""))</f>
        <v>勝</v>
      </c>
      <c r="U122" s="95">
        <f>IF(AND(V122="",W122="")=TRUE,0,IF(AND(V122="勝",W122="敗")=TRUE,1,IF(AND(W122="勝",V122="敗")=TRUE,1,IF(AND(V122="勝",W122="")=TRUE,2,IF(AND(W122="勝",V122="")=TRUE,2,IF(AND(V122="敗",W122="")=TRUE,3,IF(AND(W122="敗",V122="")=TRUE,3,0)))))))</f>
        <v>2</v>
      </c>
      <c r="V122" s="95" t="str">
        <f>IF(L122="","",P122)</f>
        <v>勝</v>
      </c>
      <c r="W122" s="95" t="str">
        <f>IF(L124="","",P124)</f>
        <v/>
      </c>
      <c r="X122" s="95"/>
    </row>
    <row r="123" spans="1:24" ht="21" customHeight="1">
      <c r="A123" s="5">
        <f>A119+1</f>
        <v>29</v>
      </c>
      <c r="B123" s="59">
        <v>40584</v>
      </c>
      <c r="C123" s="60" t="str">
        <f>IF(B123="","",TEXT(B123,"(aaa)"))</f>
        <v>(木)</v>
      </c>
      <c r="D123" s="62" t="s">
        <v>39</v>
      </c>
      <c r="E123" s="11" t="s">
        <v>42</v>
      </c>
      <c r="F123" s="70" t="s">
        <v>27</v>
      </c>
      <c r="G123" s="63" t="s">
        <v>28</v>
      </c>
      <c r="H123" s="66" t="s">
        <v>44</v>
      </c>
      <c r="I123" s="20" t="s">
        <v>19</v>
      </c>
      <c r="J123" s="76" t="s">
        <v>21</v>
      </c>
      <c r="K123" s="76" t="s">
        <v>22</v>
      </c>
      <c r="L123" s="35" t="s">
        <v>14</v>
      </c>
      <c r="M123" s="48"/>
      <c r="N123" s="1"/>
      <c r="O123" s="101">
        <f>IF(AND(O122="",O124="")=TRUE,"",V123/SUM(V123:X123)*100)</f>
        <v>75.862068965517238</v>
      </c>
      <c r="P123" s="45" t="str">
        <f>IF(AND(L122="",L124="")=TRUE,"",V123&amp;"勝"&amp;W123&amp;"敗"&amp;X123&amp;"引")</f>
        <v>22勝7敗0引</v>
      </c>
      <c r="S123">
        <v>1480</v>
      </c>
      <c r="U123" s="95"/>
      <c r="V123" s="95">
        <f>IF(U122=2,V119+1,IF(U122=0,0,V119))</f>
        <v>22</v>
      </c>
      <c r="W123" s="95">
        <f>IF(U122=3,W119+1,IF(U122=0,0,W119))</f>
        <v>7</v>
      </c>
      <c r="X123" s="95">
        <f>IF(U122=1,X119+1,X119)</f>
        <v>0</v>
      </c>
    </row>
    <row r="124" spans="1:24" ht="21" customHeight="1" thickBot="1">
      <c r="A124" s="6"/>
      <c r="B124" s="7"/>
      <c r="C124" s="7"/>
      <c r="D124" s="75">
        <v>0.625</v>
      </c>
      <c r="E124" s="17">
        <v>82.54</v>
      </c>
      <c r="F124" s="80">
        <v>0</v>
      </c>
      <c r="G124" s="105">
        <v>10000</v>
      </c>
      <c r="H124" s="67">
        <v>0.15</v>
      </c>
      <c r="I124" s="22">
        <f>E124+F124</f>
        <v>82.54</v>
      </c>
      <c r="J124" s="57">
        <f>I124-H124</f>
        <v>82.39</v>
      </c>
      <c r="K124" s="57">
        <f>I124+H124</f>
        <v>82.690000000000012</v>
      </c>
      <c r="L124" s="53"/>
      <c r="M124" s="53"/>
      <c r="N124" s="8" t="str">
        <f>IF(M124="○",H124*G124,IF(M124="×",-H124*G124,""))</f>
        <v/>
      </c>
      <c r="O124" s="103" t="str">
        <f>IF(L124&lt;&gt;"",IF(M124="○",100,IF(M124="×",-100,"")),"")</f>
        <v/>
      </c>
      <c r="P124" s="54" t="str">
        <f>IF(M124="○","勝",IF(M124="×","敗",""))</f>
        <v/>
      </c>
      <c r="U124" s="95"/>
      <c r="V124" s="95"/>
      <c r="W124" s="95"/>
      <c r="X124" s="95"/>
    </row>
    <row r="125" spans="1:24" ht="21" customHeight="1">
      <c r="A125" s="9" t="s">
        <v>0</v>
      </c>
      <c r="B125" s="28" t="s">
        <v>40</v>
      </c>
      <c r="C125" s="28" t="s">
        <v>37</v>
      </c>
      <c r="D125" s="61" t="s">
        <v>39</v>
      </c>
      <c r="E125" s="15" t="s">
        <v>41</v>
      </c>
      <c r="F125" s="61" t="s">
        <v>27</v>
      </c>
      <c r="G125" s="51" t="s">
        <v>28</v>
      </c>
      <c r="H125" s="64" t="s">
        <v>43</v>
      </c>
      <c r="I125" s="21" t="s">
        <v>20</v>
      </c>
      <c r="J125" s="31" t="s">
        <v>21</v>
      </c>
      <c r="K125" s="31" t="s">
        <v>22</v>
      </c>
      <c r="L125" s="32" t="s">
        <v>14</v>
      </c>
      <c r="M125" s="36" t="s">
        <v>46</v>
      </c>
      <c r="N125" s="33" t="s">
        <v>16</v>
      </c>
      <c r="O125" s="100" t="s">
        <v>12</v>
      </c>
      <c r="P125" s="34" t="s">
        <v>13</v>
      </c>
      <c r="U125" s="95"/>
      <c r="V125" s="95"/>
      <c r="W125" s="95"/>
      <c r="X125" s="95"/>
    </row>
    <row r="126" spans="1:24" ht="21" customHeight="1">
      <c r="A126" s="4"/>
      <c r="B126" s="3"/>
      <c r="C126" s="3"/>
      <c r="D126" s="74">
        <v>0.76250000000000007</v>
      </c>
      <c r="E126" s="16">
        <v>83.653999999999996</v>
      </c>
      <c r="F126" s="79">
        <v>0</v>
      </c>
      <c r="G126" s="68">
        <v>10000</v>
      </c>
      <c r="H126" s="65">
        <v>0.15</v>
      </c>
      <c r="I126" s="19">
        <f>E126+F126</f>
        <v>83.653999999999996</v>
      </c>
      <c r="J126" s="2">
        <f>I126+H126</f>
        <v>83.804000000000002</v>
      </c>
      <c r="K126" s="2">
        <f>I126-H126</f>
        <v>83.503999999999991</v>
      </c>
      <c r="L126" s="47">
        <v>1</v>
      </c>
      <c r="M126" s="47" t="s">
        <v>45</v>
      </c>
      <c r="N126" s="1">
        <v>1500</v>
      </c>
      <c r="O126" s="101">
        <f>IF(L126&lt;&gt;"",IF(M126="○",100,IF(M126="×",-100,"")),"")</f>
        <v>100</v>
      </c>
      <c r="P126" s="45" t="str">
        <f>IF(M126="○","勝",IF(M126="×","敗",""))</f>
        <v>勝</v>
      </c>
      <c r="U126" s="95">
        <f>IF(AND(V126="",W126="")=TRUE,0,IF(AND(V126="勝",W126="敗")=TRUE,1,IF(AND(W126="勝",V126="敗")=TRUE,1,IF(AND(V126="勝",W126="")=TRUE,2,IF(AND(W126="勝",V126="")=TRUE,2,IF(AND(V126="敗",W126="")=TRUE,3,IF(AND(W126="敗",V126="")=TRUE,3,0)))))))</f>
        <v>2</v>
      </c>
      <c r="V126" s="95" t="str">
        <f>IF(L126="","",P126)</f>
        <v>勝</v>
      </c>
      <c r="W126" s="95" t="str">
        <f>IF(L128="","",P128)</f>
        <v/>
      </c>
      <c r="X126" s="95"/>
    </row>
    <row r="127" spans="1:24" ht="21" customHeight="1">
      <c r="A127" s="5">
        <f>A123+1</f>
        <v>30</v>
      </c>
      <c r="B127" s="59">
        <v>40589</v>
      </c>
      <c r="C127" s="60" t="str">
        <f>IF(B127="","",TEXT(B127,"(aaa)"))</f>
        <v>(火)</v>
      </c>
      <c r="D127" s="62" t="s">
        <v>39</v>
      </c>
      <c r="E127" s="11" t="s">
        <v>42</v>
      </c>
      <c r="F127" s="70" t="s">
        <v>27</v>
      </c>
      <c r="G127" s="63" t="s">
        <v>28</v>
      </c>
      <c r="H127" s="66" t="s">
        <v>44</v>
      </c>
      <c r="I127" s="20" t="s">
        <v>19</v>
      </c>
      <c r="J127" s="76" t="s">
        <v>21</v>
      </c>
      <c r="K127" s="76" t="s">
        <v>22</v>
      </c>
      <c r="L127" s="35" t="s">
        <v>14</v>
      </c>
      <c r="M127" s="48"/>
      <c r="N127" s="1"/>
      <c r="O127" s="101">
        <f>IF(AND(O126="",O128="")=TRUE,"",V127/SUM(V127:X127)*100)</f>
        <v>76.666666666666671</v>
      </c>
      <c r="P127" s="45" t="str">
        <f>IF(AND(L126="",L128="")=TRUE,"",V127&amp;"勝"&amp;W127&amp;"敗"&amp;X127&amp;"引")</f>
        <v>23勝7敗0引</v>
      </c>
      <c r="S127">
        <v>1500</v>
      </c>
      <c r="U127" s="95"/>
      <c r="V127" s="95">
        <f>IF(U126=2,V123+1,IF(U126=0,0,V123))</f>
        <v>23</v>
      </c>
      <c r="W127" s="95">
        <f>IF(U126=3,W123+1,IF(U126=0,0,W123))</f>
        <v>7</v>
      </c>
      <c r="X127" s="95">
        <f>IF(U126=1,X123+1,X123)</f>
        <v>0</v>
      </c>
    </row>
    <row r="128" spans="1:24" ht="21" customHeight="1" thickBot="1">
      <c r="A128" s="6"/>
      <c r="B128" s="7"/>
      <c r="C128" s="7"/>
      <c r="D128" s="75">
        <v>0.625</v>
      </c>
      <c r="E128" s="17">
        <v>83.436999999999998</v>
      </c>
      <c r="F128" s="80">
        <v>0</v>
      </c>
      <c r="G128" s="105">
        <v>10000</v>
      </c>
      <c r="H128" s="67">
        <v>0.15</v>
      </c>
      <c r="I128" s="22">
        <f>E128+F128</f>
        <v>83.436999999999998</v>
      </c>
      <c r="J128" s="57">
        <f>I128-H128</f>
        <v>83.286999999999992</v>
      </c>
      <c r="K128" s="57">
        <f>I128+H128</f>
        <v>83.587000000000003</v>
      </c>
      <c r="L128" s="53"/>
      <c r="M128" s="53"/>
      <c r="N128" s="8" t="str">
        <f>IF(M128="○",H128*G128,IF(M128="×",-H128*G128,""))</f>
        <v/>
      </c>
      <c r="O128" s="103" t="str">
        <f>IF(L128&lt;&gt;"",IF(M128="○",100,IF(M128="×",-100,"")),"")</f>
        <v/>
      </c>
      <c r="P128" s="54" t="str">
        <f>IF(M128="○","勝",IF(M128="×","敗",""))</f>
        <v/>
      </c>
      <c r="U128" s="95"/>
      <c r="V128" s="95"/>
      <c r="W128" s="95"/>
      <c r="X128" s="95"/>
    </row>
    <row r="129" spans="1:24" ht="21" customHeight="1">
      <c r="A129" s="9" t="s">
        <v>0</v>
      </c>
      <c r="B129" s="28" t="s">
        <v>40</v>
      </c>
      <c r="C129" s="28" t="s">
        <v>37</v>
      </c>
      <c r="D129" s="61" t="s">
        <v>39</v>
      </c>
      <c r="E129" s="15" t="s">
        <v>41</v>
      </c>
      <c r="F129" s="61" t="s">
        <v>27</v>
      </c>
      <c r="G129" s="51" t="s">
        <v>28</v>
      </c>
      <c r="H129" s="64" t="s">
        <v>43</v>
      </c>
      <c r="I129" s="21" t="s">
        <v>20</v>
      </c>
      <c r="J129" s="31" t="s">
        <v>21</v>
      </c>
      <c r="K129" s="31" t="s">
        <v>22</v>
      </c>
      <c r="L129" s="32" t="s">
        <v>14</v>
      </c>
      <c r="M129" s="36" t="s">
        <v>46</v>
      </c>
      <c r="N129" s="33" t="s">
        <v>16</v>
      </c>
      <c r="O129" s="100" t="s">
        <v>12</v>
      </c>
      <c r="P129" s="34" t="s">
        <v>13</v>
      </c>
      <c r="Q129" s="113" t="s">
        <v>53</v>
      </c>
      <c r="U129" s="95"/>
      <c r="V129" s="95"/>
      <c r="W129" s="95"/>
      <c r="X129" s="95"/>
    </row>
    <row r="130" spans="1:24" ht="21" customHeight="1">
      <c r="A130" s="4"/>
      <c r="B130" s="3"/>
      <c r="C130" s="3"/>
      <c r="D130" s="74">
        <v>0.86875000000000002</v>
      </c>
      <c r="E130" s="16">
        <v>83.665000000000006</v>
      </c>
      <c r="F130" s="79">
        <v>0</v>
      </c>
      <c r="G130" s="68">
        <v>10000</v>
      </c>
      <c r="H130" s="65">
        <v>0.15</v>
      </c>
      <c r="I130" s="19">
        <f>E130+F130</f>
        <v>83.665000000000006</v>
      </c>
      <c r="J130" s="2">
        <f>I130+H130</f>
        <v>83.815000000000012</v>
      </c>
      <c r="K130" s="2">
        <f>I130-H130</f>
        <v>83.515000000000001</v>
      </c>
      <c r="L130" s="47">
        <v>1</v>
      </c>
      <c r="M130" s="47" t="s">
        <v>47</v>
      </c>
      <c r="N130" s="1">
        <v>-1730</v>
      </c>
      <c r="O130" s="101">
        <f>IF(L130&lt;&gt;"",IF(M130="○",100,IF(M130="×",-100,"")),"")</f>
        <v>-100</v>
      </c>
      <c r="P130" s="45" t="str">
        <f>IF(M130="○","勝",IF(M130="×","敗",""))</f>
        <v>敗</v>
      </c>
      <c r="Q130" s="114"/>
      <c r="U130" s="95">
        <f>IF(AND(V130="",W130="")=TRUE,0,IF(AND(V130="勝",W130="敗")=TRUE,1,IF(AND(W130="勝",V130="敗")=TRUE,1,IF(AND(V130="勝",W130="")=TRUE,2,IF(AND(W130="勝",V130="")=TRUE,2,IF(AND(V130="敗",W130="")=TRUE,3,IF(AND(W130="敗",V130="")=TRUE,3,0)))))))</f>
        <v>3</v>
      </c>
      <c r="V130" s="95" t="str">
        <f>IF(L130="","",P130)</f>
        <v>敗</v>
      </c>
      <c r="W130" s="95" t="str">
        <f>IF(L132="","",P132)</f>
        <v/>
      </c>
      <c r="X130" s="95"/>
    </row>
    <row r="131" spans="1:24" ht="21" customHeight="1">
      <c r="A131" s="5">
        <f>A127+1</f>
        <v>31</v>
      </c>
      <c r="B131" s="59">
        <v>40591</v>
      </c>
      <c r="C131" s="60" t="str">
        <f>IF(B131="","",TEXT(B131,"(aaa)"))</f>
        <v>(木)</v>
      </c>
      <c r="D131" s="62" t="s">
        <v>39</v>
      </c>
      <c r="E131" s="11" t="s">
        <v>42</v>
      </c>
      <c r="F131" s="70" t="s">
        <v>27</v>
      </c>
      <c r="G131" s="63" t="s">
        <v>28</v>
      </c>
      <c r="H131" s="66" t="s">
        <v>44</v>
      </c>
      <c r="I131" s="20" t="s">
        <v>19</v>
      </c>
      <c r="J131" s="76" t="s">
        <v>21</v>
      </c>
      <c r="K131" s="76" t="s">
        <v>22</v>
      </c>
      <c r="L131" s="35" t="s">
        <v>14</v>
      </c>
      <c r="M131" s="48"/>
      <c r="N131" s="1"/>
      <c r="O131" s="101">
        <f>IF(AND(O130="",O132="")=TRUE,"",V131/SUM(V131:X131)*100)</f>
        <v>74.193548387096769</v>
      </c>
      <c r="P131" s="45" t="str">
        <f>IF(AND(L130="",L132="")=TRUE,"",V131&amp;"勝"&amp;W131&amp;"敗"&amp;X131&amp;"引")</f>
        <v>23勝8敗0引</v>
      </c>
      <c r="Q131" s="114"/>
      <c r="S131">
        <v>-1730</v>
      </c>
      <c r="U131" s="95"/>
      <c r="V131" s="95">
        <f>IF(U130=2,V127+1,IF(U130=0,0,V127))</f>
        <v>23</v>
      </c>
      <c r="W131" s="95">
        <f>IF(U130=3,W127+1,IF(U130=0,0,W127))</f>
        <v>8</v>
      </c>
      <c r="X131" s="95">
        <f>IF(U130=1,X127+1,X127)</f>
        <v>0</v>
      </c>
    </row>
    <row r="132" spans="1:24" ht="21" customHeight="1" thickBot="1">
      <c r="A132" s="6"/>
      <c r="B132" s="7"/>
      <c r="C132" s="7"/>
      <c r="D132" s="75"/>
      <c r="E132" s="17"/>
      <c r="F132" s="80"/>
      <c r="G132" s="105"/>
      <c r="H132" s="67"/>
      <c r="I132" s="22">
        <f>E132+F132</f>
        <v>0</v>
      </c>
      <c r="J132" s="57">
        <f>I132-H132</f>
        <v>0</v>
      </c>
      <c r="K132" s="57">
        <f>I132+H132</f>
        <v>0</v>
      </c>
      <c r="L132" s="53"/>
      <c r="M132" s="53"/>
      <c r="N132" s="8" t="str">
        <f>IF(M132="○",H132*G132,IF(M132="×",-H132*G132,""))</f>
        <v/>
      </c>
      <c r="O132" s="103" t="str">
        <f>IF(L132&lt;&gt;"",IF(M132="○",100,IF(M132="×",-100,"")),"")</f>
        <v/>
      </c>
      <c r="P132" s="54" t="str">
        <f>IF(M132="○","勝",IF(M132="×","敗",""))</f>
        <v/>
      </c>
      <c r="Q132" s="114"/>
      <c r="U132" s="95"/>
      <c r="V132" s="95"/>
      <c r="W132" s="95"/>
      <c r="X132" s="95"/>
    </row>
    <row r="133" spans="1:24" ht="21" customHeight="1">
      <c r="A133" s="9" t="s">
        <v>0</v>
      </c>
      <c r="B133" s="28" t="s">
        <v>40</v>
      </c>
      <c r="C133" s="28" t="s">
        <v>37</v>
      </c>
      <c r="D133" s="61" t="s">
        <v>39</v>
      </c>
      <c r="E133" s="15" t="s">
        <v>41</v>
      </c>
      <c r="F133" s="61" t="s">
        <v>27</v>
      </c>
      <c r="G133" s="51" t="s">
        <v>28</v>
      </c>
      <c r="H133" s="64" t="s">
        <v>43</v>
      </c>
      <c r="I133" s="21" t="s">
        <v>20</v>
      </c>
      <c r="J133" s="31" t="s">
        <v>21</v>
      </c>
      <c r="K133" s="31" t="s">
        <v>22</v>
      </c>
      <c r="L133" s="32" t="s">
        <v>14</v>
      </c>
      <c r="M133" s="36" t="s">
        <v>46</v>
      </c>
      <c r="N133" s="33" t="s">
        <v>16</v>
      </c>
      <c r="O133" s="100" t="s">
        <v>12</v>
      </c>
      <c r="P133" s="34" t="s">
        <v>13</v>
      </c>
      <c r="Q133" s="114"/>
      <c r="U133" s="95"/>
      <c r="V133" s="95"/>
      <c r="W133" s="95"/>
      <c r="X133" s="95"/>
    </row>
    <row r="134" spans="1:24" ht="21" customHeight="1">
      <c r="A134" s="4"/>
      <c r="B134" s="3"/>
      <c r="C134" s="3"/>
      <c r="D134" s="74"/>
      <c r="E134" s="16"/>
      <c r="F134" s="79"/>
      <c r="G134" s="68"/>
      <c r="H134" s="65"/>
      <c r="I134" s="19">
        <f>E134+F134</f>
        <v>0</v>
      </c>
      <c r="J134" s="2">
        <f>I134+H134</f>
        <v>0</v>
      </c>
      <c r="K134" s="2">
        <f>I134-H134</f>
        <v>0</v>
      </c>
      <c r="L134" s="47"/>
      <c r="M134" s="47"/>
      <c r="N134" s="122"/>
      <c r="O134" s="125" t="str">
        <f>IF(L134&lt;&gt;"",IF(M134="○",100,IF(M134="×",-100,"")),"")</f>
        <v/>
      </c>
      <c r="P134" s="102" t="str">
        <f>IF(M134="○","勝",IF(M134="×","敗",""))</f>
        <v/>
      </c>
      <c r="Q134" s="114"/>
      <c r="S134">
        <v>1500</v>
      </c>
      <c r="U134" s="95">
        <f>IF(AND(V134="",W134="")=TRUE,0,IF(AND(V134="勝",W134="敗")=TRUE,1,IF(AND(W134="勝",V134="敗")=TRUE,1,IF(AND(V134="勝",W134="")=TRUE,2,IF(AND(W134="勝",V134="")=TRUE,2,IF(AND(V134="敗",W134="")=TRUE,3,IF(AND(W134="敗",V134="")=TRUE,3,0)))))))</f>
        <v>2</v>
      </c>
      <c r="V134" s="95" t="str">
        <f>IF(L134="","",P134)</f>
        <v/>
      </c>
      <c r="W134" s="95" t="str">
        <f>IF(L136="","",P136)</f>
        <v>勝</v>
      </c>
      <c r="X134" s="95"/>
    </row>
    <row r="135" spans="1:24" ht="21" customHeight="1">
      <c r="A135" s="5">
        <f>A131+1</f>
        <v>32</v>
      </c>
      <c r="B135" s="59">
        <v>40591</v>
      </c>
      <c r="C135" s="60" t="str">
        <f>IF(B135="","",TEXT(B135,"(aaa)"))</f>
        <v>(木)</v>
      </c>
      <c r="D135" s="62" t="s">
        <v>39</v>
      </c>
      <c r="E135" s="11" t="s">
        <v>42</v>
      </c>
      <c r="F135" s="70" t="s">
        <v>27</v>
      </c>
      <c r="G135" s="63" t="s">
        <v>28</v>
      </c>
      <c r="H135" s="66" t="s">
        <v>44</v>
      </c>
      <c r="I135" s="20" t="s">
        <v>19</v>
      </c>
      <c r="J135" s="76" t="s">
        <v>21</v>
      </c>
      <c r="K135" s="76" t="s">
        <v>22</v>
      </c>
      <c r="L135" s="35" t="s">
        <v>14</v>
      </c>
      <c r="M135" s="48"/>
      <c r="N135" s="122"/>
      <c r="O135" s="125">
        <f>IF(AND(O134="",O136="")=TRUE,"",V135/SUM(V135:X135)*100)</f>
        <v>75</v>
      </c>
      <c r="P135" s="102" t="str">
        <f>IF(AND(L134="",L136="")=TRUE,"",V135&amp;"勝"&amp;W135&amp;"敗"&amp;X135&amp;"引")</f>
        <v>24勝8敗0引</v>
      </c>
      <c r="Q135" s="114"/>
      <c r="U135" s="95"/>
      <c r="V135" s="95">
        <f>IF(U134=2,V131+1,IF(U134=0,0,V131))</f>
        <v>24</v>
      </c>
      <c r="W135" s="95">
        <f>IF(U134=3,W131+1,IF(U134=0,0,W131))</f>
        <v>8</v>
      </c>
      <c r="X135" s="95">
        <f>IF(U134=1,X131+1,X131)</f>
        <v>0</v>
      </c>
    </row>
    <row r="136" spans="1:24" ht="21" customHeight="1" thickBot="1">
      <c r="A136" s="6"/>
      <c r="B136" s="7"/>
      <c r="C136" s="7"/>
      <c r="D136" s="75">
        <v>0.69374999999999998</v>
      </c>
      <c r="E136" s="17">
        <v>83.481999999999999</v>
      </c>
      <c r="F136" s="80">
        <v>0</v>
      </c>
      <c r="G136" s="105">
        <v>10000</v>
      </c>
      <c r="H136" s="67">
        <v>0.15</v>
      </c>
      <c r="I136" s="22">
        <f>E136+F136</f>
        <v>83.481999999999999</v>
      </c>
      <c r="J136" s="57">
        <f>I136-H136</f>
        <v>83.331999999999994</v>
      </c>
      <c r="K136" s="57">
        <f>I136+H136</f>
        <v>83.632000000000005</v>
      </c>
      <c r="L136" s="53">
        <v>1</v>
      </c>
      <c r="M136" s="53" t="s">
        <v>45</v>
      </c>
      <c r="N136" s="123">
        <f>IF(M136="○",H136*G136,IF(M136="×",-H136*G136,""))</f>
        <v>1500</v>
      </c>
      <c r="O136" s="126">
        <f>IF(L136&lt;&gt;"",IF(M136="○",100,IF(M136="×",-100,"")),"")</f>
        <v>100</v>
      </c>
      <c r="P136" s="124" t="str">
        <f>IF(M136="○","勝",IF(M136="×","敗",""))</f>
        <v>勝</v>
      </c>
      <c r="Q136" s="114"/>
      <c r="U136" s="95"/>
      <c r="V136" s="95"/>
      <c r="W136" s="95"/>
      <c r="X136" s="95"/>
    </row>
    <row r="137" spans="1:24" ht="21" customHeight="1">
      <c r="A137" s="9" t="s">
        <v>0</v>
      </c>
      <c r="B137" s="28" t="s">
        <v>40</v>
      </c>
      <c r="C137" s="28" t="s">
        <v>37</v>
      </c>
      <c r="D137" s="61" t="s">
        <v>39</v>
      </c>
      <c r="E137" s="15" t="s">
        <v>41</v>
      </c>
      <c r="F137" s="61" t="s">
        <v>27</v>
      </c>
      <c r="G137" s="51" t="s">
        <v>28</v>
      </c>
      <c r="H137" s="64" t="s">
        <v>43</v>
      </c>
      <c r="I137" s="21" t="s">
        <v>20</v>
      </c>
      <c r="J137" s="31" t="s">
        <v>21</v>
      </c>
      <c r="K137" s="31" t="s">
        <v>22</v>
      </c>
      <c r="L137" s="32" t="s">
        <v>14</v>
      </c>
      <c r="M137" s="36" t="s">
        <v>46</v>
      </c>
      <c r="N137" s="33" t="s">
        <v>16</v>
      </c>
      <c r="O137" s="100" t="s">
        <v>12</v>
      </c>
      <c r="P137" s="34" t="s">
        <v>13</v>
      </c>
      <c r="S137" s="120" t="s">
        <v>74</v>
      </c>
      <c r="U137" s="95"/>
      <c r="V137" s="95"/>
      <c r="W137" s="95"/>
      <c r="X137" s="95"/>
    </row>
    <row r="138" spans="1:24" ht="21" customHeight="1">
      <c r="A138" s="4"/>
      <c r="B138" s="3"/>
      <c r="C138" s="3"/>
      <c r="D138" s="74">
        <v>0.6333333333333333</v>
      </c>
      <c r="E138" s="16">
        <v>83.358999999999995</v>
      </c>
      <c r="F138" s="79">
        <v>0</v>
      </c>
      <c r="G138" s="68">
        <v>10000</v>
      </c>
      <c r="H138" s="65">
        <v>0.15</v>
      </c>
      <c r="I138" s="19">
        <f>E138+F138</f>
        <v>83.358999999999995</v>
      </c>
      <c r="J138" s="2">
        <f>I138+H138</f>
        <v>83.509</v>
      </c>
      <c r="K138" s="2">
        <f>I138-H138</f>
        <v>83.208999999999989</v>
      </c>
      <c r="L138" s="47"/>
      <c r="M138" s="47"/>
      <c r="N138" s="1"/>
      <c r="O138" s="101" t="str">
        <f>IF(L138&lt;&gt;"",IF(M138="○",100,IF(M138="×",-100,"")),"")</f>
        <v/>
      </c>
      <c r="P138" s="45" t="str">
        <f>IF(M138="○","勝",IF(M138="×","敗",""))</f>
        <v/>
      </c>
      <c r="U138" s="95">
        <f>IF(AND(V138="",W138="")=TRUE,0,IF(AND(V138="勝",W138="敗")=TRUE,1,IF(AND(W138="勝",V138="敗")=TRUE,1,IF(AND(V138="勝",W138="")=TRUE,2,IF(AND(W138="勝",V138="")=TRUE,2,IF(AND(V138="敗",W138="")=TRUE,3,IF(AND(W138="敗",V138="")=TRUE,3,0)))))))</f>
        <v>2</v>
      </c>
      <c r="V138" s="95" t="str">
        <f>IF(L138="","",P138)</f>
        <v/>
      </c>
      <c r="W138" s="95" t="str">
        <f>IF(L140="","",P140)</f>
        <v>勝</v>
      </c>
      <c r="X138" s="95"/>
    </row>
    <row r="139" spans="1:24" ht="21" customHeight="1">
      <c r="A139" s="5">
        <f>A135+1</f>
        <v>33</v>
      </c>
      <c r="B139" s="59">
        <v>40596</v>
      </c>
      <c r="C139" s="60" t="str">
        <f>IF(B139="","",TEXT(B139,"(aaa)"))</f>
        <v>(火)</v>
      </c>
      <c r="D139" s="62" t="s">
        <v>39</v>
      </c>
      <c r="E139" s="11" t="s">
        <v>42</v>
      </c>
      <c r="F139" s="70" t="s">
        <v>27</v>
      </c>
      <c r="G139" s="63" t="s">
        <v>28</v>
      </c>
      <c r="H139" s="66" t="s">
        <v>44</v>
      </c>
      <c r="I139" s="20" t="s">
        <v>19</v>
      </c>
      <c r="J139" s="76" t="s">
        <v>21</v>
      </c>
      <c r="K139" s="76" t="s">
        <v>22</v>
      </c>
      <c r="L139" s="35" t="s">
        <v>14</v>
      </c>
      <c r="M139" s="48"/>
      <c r="N139" s="1"/>
      <c r="O139" s="101">
        <f>IF(AND(O138="",O140="")=TRUE,"",V139/SUM(V139:X139)*100)</f>
        <v>75.757575757575751</v>
      </c>
      <c r="P139" s="45" t="str">
        <f>IF(AND(L138="",L140="")=TRUE,"",V139&amp;"勝"&amp;W139&amp;"敗"&amp;X139&amp;"引")</f>
        <v>25勝8敗0引</v>
      </c>
      <c r="U139" s="95"/>
      <c r="V139" s="95">
        <f>IF(U138=2,V135+1,IF(U138=0,0,V135))</f>
        <v>25</v>
      </c>
      <c r="W139" s="95">
        <f>IF(U138=3,W135+1,IF(U138=0,0,W135))</f>
        <v>8</v>
      </c>
      <c r="X139" s="95">
        <f>IF(U138=1,X135+1,X135)</f>
        <v>0</v>
      </c>
    </row>
    <row r="140" spans="1:24" ht="21" customHeight="1" thickBot="1">
      <c r="A140" s="6"/>
      <c r="B140" s="7"/>
      <c r="C140" s="7"/>
      <c r="D140" s="75">
        <v>0.75624999999999998</v>
      </c>
      <c r="E140" s="17">
        <v>82.793000000000006</v>
      </c>
      <c r="F140" s="80">
        <v>0</v>
      </c>
      <c r="G140" s="105">
        <v>10000</v>
      </c>
      <c r="H140" s="67">
        <v>0.15</v>
      </c>
      <c r="I140" s="22">
        <f>E140+F140</f>
        <v>82.793000000000006</v>
      </c>
      <c r="J140" s="57">
        <f>I140-H140</f>
        <v>82.643000000000001</v>
      </c>
      <c r="K140" s="57">
        <f>I140+H140</f>
        <v>82.943000000000012</v>
      </c>
      <c r="L140" s="53">
        <v>1</v>
      </c>
      <c r="M140" s="53" t="s">
        <v>45</v>
      </c>
      <c r="N140" s="8">
        <v>1490</v>
      </c>
      <c r="O140" s="103">
        <f>IF(L140&lt;&gt;"",IF(M140="○",100,IF(M140="×",-100,"")),"")</f>
        <v>100</v>
      </c>
      <c r="P140" s="54" t="str">
        <f>IF(M140="○","勝",IF(M140="×","敗",""))</f>
        <v>勝</v>
      </c>
      <c r="U140" s="95"/>
      <c r="V140" s="95"/>
      <c r="W140" s="95"/>
      <c r="X140" s="95"/>
    </row>
    <row r="141" spans="1:24" ht="21" customHeight="1">
      <c r="A141" s="9" t="s">
        <v>0</v>
      </c>
      <c r="B141" s="28" t="s">
        <v>40</v>
      </c>
      <c r="C141" s="28" t="s">
        <v>37</v>
      </c>
      <c r="D141" s="61" t="s">
        <v>39</v>
      </c>
      <c r="E141" s="15" t="s">
        <v>41</v>
      </c>
      <c r="F141" s="61" t="s">
        <v>27</v>
      </c>
      <c r="G141" s="51" t="s">
        <v>28</v>
      </c>
      <c r="H141" s="64" t="s">
        <v>43</v>
      </c>
      <c r="I141" s="21" t="s">
        <v>20</v>
      </c>
      <c r="J141" s="31" t="s">
        <v>21</v>
      </c>
      <c r="K141" s="31" t="s">
        <v>22</v>
      </c>
      <c r="L141" s="32" t="s">
        <v>14</v>
      </c>
      <c r="M141" s="36" t="s">
        <v>46</v>
      </c>
      <c r="N141" s="33" t="s">
        <v>16</v>
      </c>
      <c r="O141" s="100" t="s">
        <v>12</v>
      </c>
      <c r="P141" s="34" t="s">
        <v>13</v>
      </c>
      <c r="U141" s="95"/>
      <c r="V141" s="95"/>
      <c r="W141" s="95"/>
      <c r="X141" s="95"/>
    </row>
    <row r="142" spans="1:24" ht="21" customHeight="1">
      <c r="A142" s="4"/>
      <c r="B142" s="3"/>
      <c r="C142" s="3"/>
      <c r="D142" s="74">
        <v>0.66666666666666663</v>
      </c>
      <c r="E142" s="16">
        <v>82.174999999999997</v>
      </c>
      <c r="F142" s="79">
        <v>0</v>
      </c>
      <c r="G142" s="68">
        <v>10000</v>
      </c>
      <c r="H142" s="65">
        <v>0.15</v>
      </c>
      <c r="I142" s="19">
        <f>E142+F142</f>
        <v>82.174999999999997</v>
      </c>
      <c r="J142" s="2">
        <f>I142+H142</f>
        <v>82.325000000000003</v>
      </c>
      <c r="K142" s="2">
        <f>I142-H142</f>
        <v>82.024999999999991</v>
      </c>
      <c r="L142" s="47"/>
      <c r="M142" s="47"/>
      <c r="N142" s="1"/>
      <c r="O142" s="101" t="str">
        <f>IF(L142&lt;&gt;"",IF(M142="○",100,IF(M142="×",-100,"")),"")</f>
        <v/>
      </c>
      <c r="P142" s="45" t="str">
        <f>IF(M142="○","勝",IF(M142="×","敗",""))</f>
        <v/>
      </c>
      <c r="U142" s="95">
        <f>IF(AND(V142="",W142="")=TRUE,0,IF(AND(V142="勝",W142="敗")=TRUE,1,IF(AND(W142="勝",V142="敗")=TRUE,1,IF(AND(V142="勝",W142="")=TRUE,2,IF(AND(W142="勝",V142="")=TRUE,2,IF(AND(V142="敗",W142="")=TRUE,3,IF(AND(W142="敗",V142="")=TRUE,3,0)))))))</f>
        <v>3</v>
      </c>
      <c r="V142" s="95" t="str">
        <f>IF(L142="","",P142)</f>
        <v/>
      </c>
      <c r="W142" s="95" t="str">
        <f>IF(L144="","",P144)</f>
        <v>敗</v>
      </c>
      <c r="X142" s="95"/>
    </row>
    <row r="143" spans="1:24" ht="21" customHeight="1">
      <c r="A143" s="5">
        <f>A139+1</f>
        <v>34</v>
      </c>
      <c r="B143" s="59">
        <v>40598</v>
      </c>
      <c r="C143" s="60" t="str">
        <f>IF(B143="","",TEXT(B143,"(aaa)"))</f>
        <v>(木)</v>
      </c>
      <c r="D143" s="62" t="s">
        <v>39</v>
      </c>
      <c r="E143" s="11" t="s">
        <v>42</v>
      </c>
      <c r="F143" s="70" t="s">
        <v>27</v>
      </c>
      <c r="G143" s="63" t="s">
        <v>28</v>
      </c>
      <c r="H143" s="66" t="s">
        <v>44</v>
      </c>
      <c r="I143" s="20" t="s">
        <v>19</v>
      </c>
      <c r="J143" s="76" t="s">
        <v>21</v>
      </c>
      <c r="K143" s="76" t="s">
        <v>22</v>
      </c>
      <c r="L143" s="35" t="s">
        <v>14</v>
      </c>
      <c r="M143" s="48"/>
      <c r="N143" s="1"/>
      <c r="O143" s="101">
        <f>IF(AND(O142="",O144="")=TRUE,"",V143/SUM(V143:X143)*100)</f>
        <v>73.529411764705884</v>
      </c>
      <c r="P143" s="45" t="str">
        <f>IF(AND(L142="",L144="")=TRUE,"",V143&amp;"勝"&amp;W143&amp;"敗"&amp;X143&amp;"引")</f>
        <v>25勝9敗0引</v>
      </c>
      <c r="U143" s="95"/>
      <c r="V143" s="95">
        <f>IF(U142=2,V139+1,IF(U142=0,0,V139))</f>
        <v>25</v>
      </c>
      <c r="W143" s="95">
        <f>IF(U142=3,W139+1,IF(U142=0,0,W139))</f>
        <v>9</v>
      </c>
      <c r="X143" s="95">
        <f>IF(U142=1,X139+1,X139)</f>
        <v>0</v>
      </c>
    </row>
    <row r="144" spans="1:24" ht="21" customHeight="1" thickBot="1">
      <c r="A144" s="6"/>
      <c r="B144" s="7"/>
      <c r="C144" s="7"/>
      <c r="D144" s="75">
        <v>0.80208333333333337</v>
      </c>
      <c r="E144" s="17">
        <v>81.771000000000001</v>
      </c>
      <c r="F144" s="80">
        <v>0</v>
      </c>
      <c r="G144" s="105">
        <v>10000</v>
      </c>
      <c r="H144" s="67">
        <v>0.15</v>
      </c>
      <c r="I144" s="22">
        <f>E144+F144</f>
        <v>81.771000000000001</v>
      </c>
      <c r="J144" s="57">
        <f>I144-H144</f>
        <v>81.620999999999995</v>
      </c>
      <c r="K144" s="57">
        <f>I144+H144</f>
        <v>81.921000000000006</v>
      </c>
      <c r="L144" s="53">
        <v>1</v>
      </c>
      <c r="M144" s="53" t="s">
        <v>47</v>
      </c>
      <c r="N144" s="8">
        <v>-1620</v>
      </c>
      <c r="O144" s="103">
        <f>IF(L144&lt;&gt;"",IF(M144="○",100,IF(M144="×",-100,"")),"")</f>
        <v>-100</v>
      </c>
      <c r="P144" s="54" t="str">
        <f>IF(M144="○","勝",IF(M144="×","敗",""))</f>
        <v>敗</v>
      </c>
      <c r="Q144" s="211"/>
      <c r="R144" s="212"/>
      <c r="S144" s="212"/>
      <c r="T144" s="213"/>
      <c r="U144" s="95"/>
      <c r="V144" s="95"/>
      <c r="W144" s="95"/>
      <c r="X144" s="95"/>
    </row>
    <row r="145" spans="1:24" ht="21" customHeight="1">
      <c r="A145" s="9" t="s">
        <v>0</v>
      </c>
      <c r="B145" s="28" t="s">
        <v>40</v>
      </c>
      <c r="C145" s="28" t="s">
        <v>37</v>
      </c>
      <c r="D145" s="61" t="s">
        <v>39</v>
      </c>
      <c r="E145" s="15" t="s">
        <v>41</v>
      </c>
      <c r="F145" s="61" t="s">
        <v>27</v>
      </c>
      <c r="G145" s="51" t="s">
        <v>28</v>
      </c>
      <c r="H145" s="64" t="s">
        <v>43</v>
      </c>
      <c r="I145" s="21" t="s">
        <v>20</v>
      </c>
      <c r="J145" s="31" t="s">
        <v>21</v>
      </c>
      <c r="K145" s="31" t="s">
        <v>22</v>
      </c>
      <c r="L145" s="32" t="s">
        <v>14</v>
      </c>
      <c r="M145" s="36" t="s">
        <v>46</v>
      </c>
      <c r="N145" s="33" t="s">
        <v>16</v>
      </c>
      <c r="O145" s="100" t="s">
        <v>12</v>
      </c>
      <c r="P145" s="34" t="s">
        <v>13</v>
      </c>
      <c r="U145" s="95"/>
      <c r="V145" s="95"/>
      <c r="W145" s="95"/>
      <c r="X145" s="95"/>
    </row>
    <row r="146" spans="1:24" ht="21" customHeight="1">
      <c r="A146" s="4"/>
      <c r="B146" s="3"/>
      <c r="C146" s="3"/>
      <c r="D146" s="74">
        <v>0.62916666666666665</v>
      </c>
      <c r="E146" s="16">
        <v>82.241</v>
      </c>
      <c r="F146" s="79">
        <v>0</v>
      </c>
      <c r="G146" s="68">
        <v>10000</v>
      </c>
      <c r="H146" s="65">
        <v>0.15</v>
      </c>
      <c r="I146" s="19">
        <f>E146+F146</f>
        <v>82.241</v>
      </c>
      <c r="J146" s="2">
        <f>I146+H146</f>
        <v>82.391000000000005</v>
      </c>
      <c r="K146" s="2">
        <f>I146-H146</f>
        <v>82.090999999999994</v>
      </c>
      <c r="L146" s="47"/>
      <c r="M146" s="47"/>
      <c r="N146" s="1"/>
      <c r="O146" s="101" t="str">
        <f>IF(L146&lt;&gt;"",IF(M146="○",100,IF(M146="×",-100,"")),"")</f>
        <v/>
      </c>
      <c r="P146" s="45" t="str">
        <f>IF(M146="○","勝",IF(M146="×","敗",""))</f>
        <v/>
      </c>
      <c r="U146" s="95">
        <f>IF(AND(V146="",W146="")=TRUE,0,IF(AND(V146="勝",W146="敗")=TRUE,1,IF(AND(W146="勝",V146="敗")=TRUE,1,IF(AND(V146="勝",W146="")=TRUE,2,IF(AND(W146="勝",V146="")=TRUE,2,IF(AND(V146="敗",W146="")=TRUE,3,IF(AND(W146="敗",V146="")=TRUE,3,0)))))))</f>
        <v>3</v>
      </c>
      <c r="V146" s="95" t="str">
        <f>IF(L146="","",P146)</f>
        <v/>
      </c>
      <c r="W146" s="95" t="str">
        <f>IF(L148="","",P148)</f>
        <v>敗</v>
      </c>
      <c r="X146" s="95"/>
    </row>
    <row r="147" spans="1:24" ht="21" customHeight="1">
      <c r="A147" s="5">
        <f>A143+1</f>
        <v>35</v>
      </c>
      <c r="B147" s="59">
        <v>40603</v>
      </c>
      <c r="C147" s="60" t="str">
        <f>IF(B147="","",TEXT(B147,"(aaa)"))</f>
        <v>(火)</v>
      </c>
      <c r="D147" s="62" t="s">
        <v>39</v>
      </c>
      <c r="E147" s="11" t="s">
        <v>42</v>
      </c>
      <c r="F147" s="70" t="s">
        <v>27</v>
      </c>
      <c r="G147" s="63" t="s">
        <v>28</v>
      </c>
      <c r="H147" s="66" t="s">
        <v>44</v>
      </c>
      <c r="I147" s="20" t="s">
        <v>19</v>
      </c>
      <c r="J147" s="76" t="s">
        <v>21</v>
      </c>
      <c r="K147" s="76" t="s">
        <v>22</v>
      </c>
      <c r="L147" s="35" t="s">
        <v>14</v>
      </c>
      <c r="M147" s="48"/>
      <c r="N147" s="1"/>
      <c r="O147" s="101">
        <f>IF(AND(O146="",O148="")=TRUE,"",V147/SUM(V147:X147)*100)</f>
        <v>71.428571428571431</v>
      </c>
      <c r="P147" s="45" t="str">
        <f>IF(AND(L146="",L148="")=TRUE,"",V147&amp;"勝"&amp;W147&amp;"敗"&amp;X147&amp;"引")</f>
        <v>25勝10敗0引</v>
      </c>
      <c r="U147" s="95"/>
      <c r="V147" s="95">
        <f>IF(U146=2,V143+1,IF(U146=0,0,V143))</f>
        <v>25</v>
      </c>
      <c r="W147" s="95">
        <f>IF(U146=3,W143+1,IF(U146=0,0,W143))</f>
        <v>10</v>
      </c>
      <c r="X147" s="95">
        <f>IF(U146=1,X143+1,X143)</f>
        <v>0</v>
      </c>
    </row>
    <row r="148" spans="1:24" ht="21" customHeight="1" thickBot="1">
      <c r="A148" s="6"/>
      <c r="B148" s="7"/>
      <c r="C148" s="7"/>
      <c r="D148" s="75">
        <v>0.83750000000000002</v>
      </c>
      <c r="E148" s="17">
        <v>82.061000000000007</v>
      </c>
      <c r="F148" s="80">
        <v>0</v>
      </c>
      <c r="G148" s="105">
        <v>10000</v>
      </c>
      <c r="H148" s="67">
        <v>0.15</v>
      </c>
      <c r="I148" s="22">
        <f>E148+F148</f>
        <v>82.061000000000007</v>
      </c>
      <c r="J148" s="57">
        <f>I148-H148</f>
        <v>81.911000000000001</v>
      </c>
      <c r="K148" s="57">
        <f>I148+H148</f>
        <v>82.211000000000013</v>
      </c>
      <c r="L148" s="53">
        <v>1</v>
      </c>
      <c r="M148" s="53" t="s">
        <v>47</v>
      </c>
      <c r="N148" s="8">
        <v>-1510</v>
      </c>
      <c r="O148" s="103">
        <f>IF(L148&lt;&gt;"",IF(M148="○",100,IF(M148="×",-100,"")),"")</f>
        <v>-100</v>
      </c>
      <c r="P148" s="54" t="str">
        <f>IF(M148="○","勝",IF(M148="×","敗",""))</f>
        <v>敗</v>
      </c>
      <c r="Q148" s="211"/>
      <c r="R148" s="212"/>
      <c r="S148" s="212"/>
      <c r="T148" s="213"/>
      <c r="U148" s="95"/>
      <c r="V148" s="95"/>
      <c r="W148" s="95"/>
      <c r="X148" s="95"/>
    </row>
    <row r="149" spans="1:24" ht="21" customHeight="1">
      <c r="A149" s="9" t="s">
        <v>0</v>
      </c>
      <c r="B149" s="28" t="s">
        <v>40</v>
      </c>
      <c r="C149" s="28" t="s">
        <v>37</v>
      </c>
      <c r="D149" s="61" t="s">
        <v>39</v>
      </c>
      <c r="E149" s="15" t="s">
        <v>41</v>
      </c>
      <c r="F149" s="61" t="s">
        <v>27</v>
      </c>
      <c r="G149" s="51" t="s">
        <v>28</v>
      </c>
      <c r="H149" s="64" t="s">
        <v>43</v>
      </c>
      <c r="I149" s="21" t="s">
        <v>20</v>
      </c>
      <c r="J149" s="31" t="s">
        <v>21</v>
      </c>
      <c r="K149" s="31" t="s">
        <v>22</v>
      </c>
      <c r="L149" s="32" t="s">
        <v>14</v>
      </c>
      <c r="M149" s="36" t="s">
        <v>46</v>
      </c>
      <c r="N149" s="33" t="s">
        <v>16</v>
      </c>
      <c r="O149" s="100" t="s">
        <v>12</v>
      </c>
      <c r="P149" s="34" t="s">
        <v>13</v>
      </c>
      <c r="U149" s="95"/>
      <c r="V149" s="95"/>
      <c r="W149" s="95"/>
      <c r="X149" s="95"/>
    </row>
    <row r="150" spans="1:24" ht="21" customHeight="1">
      <c r="A150" s="4"/>
      <c r="B150" s="3"/>
      <c r="C150" s="3"/>
      <c r="D150" s="135" t="s">
        <v>81</v>
      </c>
      <c r="E150" s="16">
        <v>81.93</v>
      </c>
      <c r="F150" s="79">
        <v>0</v>
      </c>
      <c r="G150" s="68">
        <v>10000</v>
      </c>
      <c r="H150" s="65">
        <v>0.15</v>
      </c>
      <c r="I150" s="19">
        <f>E150+F150</f>
        <v>81.93</v>
      </c>
      <c r="J150" s="2">
        <f>I150+H150</f>
        <v>82.080000000000013</v>
      </c>
      <c r="K150" s="2">
        <f>I150-H150</f>
        <v>81.78</v>
      </c>
      <c r="L150" s="47">
        <v>1</v>
      </c>
      <c r="M150" s="47" t="s">
        <v>45</v>
      </c>
      <c r="N150" s="1">
        <v>1390</v>
      </c>
      <c r="O150" s="101">
        <f>IF(L150&lt;&gt;"",IF(M150="○",100,IF(M150="×",-100,"")),"")</f>
        <v>100</v>
      </c>
      <c r="P150" s="45" t="str">
        <f>IF(M150="○","勝",IF(M150="×","敗",""))</f>
        <v>勝</v>
      </c>
      <c r="U150" s="95">
        <f>IF(AND(V150="",W150="")=TRUE,0,IF(AND(V150="勝",W150="敗")=TRUE,1,IF(AND(W150="勝",V150="敗")=TRUE,1,IF(AND(V150="勝",W150="")=TRUE,2,IF(AND(W150="勝",V150="")=TRUE,2,IF(AND(V150="敗",W150="")=TRUE,3,IF(AND(W150="敗",V150="")=TRUE,3,0)))))))</f>
        <v>2</v>
      </c>
      <c r="V150" s="95" t="str">
        <f>IF(L150="","",P150)</f>
        <v>勝</v>
      </c>
      <c r="W150" s="95" t="str">
        <f>IF(L152="","",P152)</f>
        <v/>
      </c>
      <c r="X150" s="95"/>
    </row>
    <row r="151" spans="1:24" ht="21" customHeight="1">
      <c r="A151" s="5">
        <f>A147+1</f>
        <v>36</v>
      </c>
      <c r="B151" s="59">
        <v>40605</v>
      </c>
      <c r="C151" s="60" t="str">
        <f>IF(B151="","",TEXT(B151,"(aaa)"))</f>
        <v>(木)</v>
      </c>
      <c r="D151" s="62" t="s">
        <v>39</v>
      </c>
      <c r="E151" s="11" t="s">
        <v>42</v>
      </c>
      <c r="F151" s="70" t="s">
        <v>27</v>
      </c>
      <c r="G151" s="63" t="s">
        <v>28</v>
      </c>
      <c r="H151" s="66" t="s">
        <v>44</v>
      </c>
      <c r="I151" s="20" t="s">
        <v>19</v>
      </c>
      <c r="J151" s="76" t="s">
        <v>21</v>
      </c>
      <c r="K151" s="76" t="s">
        <v>22</v>
      </c>
      <c r="L151" s="35" t="s">
        <v>14</v>
      </c>
      <c r="M151" s="48"/>
      <c r="N151" s="1"/>
      <c r="O151" s="101">
        <f>IF(AND(O150="",O152="")=TRUE,"",V151/SUM(V151:X151)*100)</f>
        <v>72.222222222222214</v>
      </c>
      <c r="P151" s="45" t="str">
        <f>IF(AND(L150="",L152="")=TRUE,"",V151&amp;"勝"&amp;W151&amp;"敗"&amp;X151&amp;"引")</f>
        <v>26勝10敗0引</v>
      </c>
      <c r="U151" s="95"/>
      <c r="V151" s="95">
        <f>IF(U150=2,V147+1,IF(U150=0,0,V147))</f>
        <v>26</v>
      </c>
      <c r="W151" s="95">
        <f>IF(U150=3,W147+1,IF(U150=0,0,W147))</f>
        <v>10</v>
      </c>
      <c r="X151" s="95">
        <f>IF(U150=1,X147+1,X147)</f>
        <v>0</v>
      </c>
    </row>
    <row r="152" spans="1:24" ht="21" customHeight="1" thickBot="1">
      <c r="A152" s="6"/>
      <c r="B152" s="7"/>
      <c r="C152" s="7"/>
      <c r="D152" s="75">
        <v>0.86458333333333337</v>
      </c>
      <c r="E152" s="17">
        <v>81.722999999999999</v>
      </c>
      <c r="F152" s="80">
        <v>0</v>
      </c>
      <c r="G152" s="105">
        <v>10000</v>
      </c>
      <c r="H152" s="67">
        <v>0.15</v>
      </c>
      <c r="I152" s="22">
        <f>E152+F152</f>
        <v>81.722999999999999</v>
      </c>
      <c r="J152" s="57">
        <f>I152-H152</f>
        <v>81.572999999999993</v>
      </c>
      <c r="K152" s="57">
        <f>I152+H152</f>
        <v>81.873000000000005</v>
      </c>
      <c r="L152" s="53"/>
      <c r="M152" s="53"/>
      <c r="N152" s="8"/>
      <c r="O152" s="103" t="str">
        <f>IF(L152&lt;&gt;"",IF(M152="○",100,IF(M152="×",-100,"")),"")</f>
        <v/>
      </c>
      <c r="P152" s="54" t="str">
        <f>IF(M152="○","勝",IF(M152="×","敗",""))</f>
        <v/>
      </c>
      <c r="Q152" s="211"/>
      <c r="R152" s="212"/>
      <c r="S152" s="212"/>
      <c r="T152" s="213"/>
      <c r="U152" s="95"/>
      <c r="V152" s="95"/>
      <c r="W152" s="95"/>
      <c r="X152" s="95"/>
    </row>
    <row r="153" spans="1:24" ht="21" customHeight="1">
      <c r="A153" s="9" t="s">
        <v>0</v>
      </c>
      <c r="B153" s="28" t="s">
        <v>40</v>
      </c>
      <c r="C153" s="28" t="s">
        <v>37</v>
      </c>
      <c r="D153" s="61" t="s">
        <v>39</v>
      </c>
      <c r="E153" s="15" t="s">
        <v>41</v>
      </c>
      <c r="F153" s="61" t="s">
        <v>27</v>
      </c>
      <c r="G153" s="51" t="s">
        <v>28</v>
      </c>
      <c r="H153" s="64" t="s">
        <v>43</v>
      </c>
      <c r="I153" s="21" t="s">
        <v>20</v>
      </c>
      <c r="J153" s="31" t="s">
        <v>21</v>
      </c>
      <c r="K153" s="31" t="s">
        <v>22</v>
      </c>
      <c r="L153" s="32" t="s">
        <v>14</v>
      </c>
      <c r="M153" s="36" t="s">
        <v>46</v>
      </c>
      <c r="N153" s="33" t="s">
        <v>16</v>
      </c>
      <c r="O153" s="100" t="s">
        <v>12</v>
      </c>
      <c r="P153" s="34" t="s">
        <v>13</v>
      </c>
      <c r="U153" s="95"/>
      <c r="V153" s="95"/>
      <c r="W153" s="95"/>
      <c r="X153" s="95"/>
    </row>
    <row r="154" spans="1:24" ht="21" customHeight="1">
      <c r="A154" s="4"/>
      <c r="B154" s="3"/>
      <c r="C154" s="3"/>
      <c r="D154" s="135">
        <v>0.8666666666666667</v>
      </c>
      <c r="E154" s="16">
        <v>82.616</v>
      </c>
      <c r="F154" s="79">
        <v>0</v>
      </c>
      <c r="G154" s="68">
        <v>10000</v>
      </c>
      <c r="H154" s="65">
        <v>0.15</v>
      </c>
      <c r="I154" s="19">
        <f>E154+F154</f>
        <v>82.616</v>
      </c>
      <c r="J154" s="2">
        <f>I154+H154</f>
        <v>82.766000000000005</v>
      </c>
      <c r="K154" s="2">
        <f>I154-H154</f>
        <v>82.465999999999994</v>
      </c>
      <c r="L154" s="47">
        <v>1</v>
      </c>
      <c r="M154" s="47" t="s">
        <v>45</v>
      </c>
      <c r="N154" s="1">
        <v>1500</v>
      </c>
      <c r="O154" s="101">
        <f>IF(L154&lt;&gt;"",IF(M154="○",100,IF(M154="×",-100,"")),"")</f>
        <v>100</v>
      </c>
      <c r="P154" s="45" t="str">
        <f>IF(M154="○","勝",IF(M154="×","敗",""))</f>
        <v>勝</v>
      </c>
      <c r="U154" s="95">
        <f>IF(AND(V154="",W154="")=TRUE,0,IF(AND(V154="勝",W154="敗")=TRUE,1,IF(AND(W154="勝",V154="敗")=TRUE,1,IF(AND(V154="勝",W154="")=TRUE,2,IF(AND(W154="勝",V154="")=TRUE,2,IF(AND(V154="敗",W154="")=TRUE,3,IF(AND(W154="敗",V154="")=TRUE,3,0)))))))</f>
        <v>2</v>
      </c>
      <c r="V154" s="95" t="str">
        <f>IF(L154="","",P154)</f>
        <v>勝</v>
      </c>
      <c r="W154" s="95" t="str">
        <f>IF(L156="","",P156)</f>
        <v/>
      </c>
      <c r="X154" s="95"/>
    </row>
    <row r="155" spans="1:24" ht="21" customHeight="1">
      <c r="A155" s="5">
        <f>A151+1</f>
        <v>37</v>
      </c>
      <c r="B155" s="59">
        <v>40610</v>
      </c>
      <c r="C155" s="60" t="str">
        <f>IF(B155="","",TEXT(B155,"(aaa)"))</f>
        <v>(火)</v>
      </c>
      <c r="D155" s="62" t="s">
        <v>39</v>
      </c>
      <c r="E155" s="11" t="s">
        <v>42</v>
      </c>
      <c r="F155" s="70" t="s">
        <v>27</v>
      </c>
      <c r="G155" s="63" t="s">
        <v>28</v>
      </c>
      <c r="H155" s="66" t="s">
        <v>44</v>
      </c>
      <c r="I155" s="20" t="s">
        <v>19</v>
      </c>
      <c r="J155" s="76" t="s">
        <v>21</v>
      </c>
      <c r="K155" s="76" t="s">
        <v>22</v>
      </c>
      <c r="L155" s="35" t="s">
        <v>14</v>
      </c>
      <c r="M155" s="48"/>
      <c r="N155" s="1"/>
      <c r="O155" s="101">
        <f>IF(AND(O154="",O156="")=TRUE,"",V155/SUM(V155:X155)*100)</f>
        <v>72.972972972972968</v>
      </c>
      <c r="P155" s="45" t="str">
        <f>IF(AND(L154="",L156="")=TRUE,"",V155&amp;"勝"&amp;W155&amp;"敗"&amp;X155&amp;"引")</f>
        <v>27勝10敗0引</v>
      </c>
      <c r="U155" s="95"/>
      <c r="V155" s="95">
        <f>IF(U154=2,V151+1,IF(U154=0,0,V151))</f>
        <v>27</v>
      </c>
      <c r="W155" s="95">
        <f>IF(U154=3,W151+1,IF(U154=0,0,W151))</f>
        <v>10</v>
      </c>
      <c r="X155" s="95">
        <f>IF(U154=1,X151+1,X151)</f>
        <v>0</v>
      </c>
    </row>
    <row r="156" spans="1:24" ht="21" customHeight="1" thickBot="1">
      <c r="A156" s="6"/>
      <c r="B156" s="7"/>
      <c r="C156" s="7"/>
      <c r="D156" s="75">
        <v>0.62916666666666665</v>
      </c>
      <c r="E156" s="17">
        <v>82.256</v>
      </c>
      <c r="F156" s="80">
        <v>0</v>
      </c>
      <c r="G156" s="105">
        <v>10000</v>
      </c>
      <c r="H156" s="67">
        <v>0.15</v>
      </c>
      <c r="I156" s="22">
        <f>E156+F156</f>
        <v>82.256</v>
      </c>
      <c r="J156" s="57">
        <f>I156-H156</f>
        <v>82.105999999999995</v>
      </c>
      <c r="K156" s="57">
        <f>I156+H156</f>
        <v>82.406000000000006</v>
      </c>
      <c r="L156" s="53"/>
      <c r="M156" s="53"/>
      <c r="N156" s="8"/>
      <c r="O156" s="103" t="str">
        <f>IF(L156&lt;&gt;"",IF(M156="○",100,IF(M156="×",-100,"")),"")</f>
        <v/>
      </c>
      <c r="P156" s="54" t="str">
        <f>IF(M156="○","勝",IF(M156="×","敗",""))</f>
        <v/>
      </c>
      <c r="Q156" s="211"/>
      <c r="R156" s="212"/>
      <c r="S156" s="212"/>
      <c r="T156" s="213"/>
      <c r="U156" s="95"/>
      <c r="V156" s="95"/>
      <c r="W156" s="95"/>
      <c r="X156" s="95"/>
    </row>
    <row r="157" spans="1:24" ht="21" customHeight="1">
      <c r="A157" s="9" t="s">
        <v>0</v>
      </c>
      <c r="B157" s="28" t="s">
        <v>40</v>
      </c>
      <c r="C157" s="28" t="s">
        <v>37</v>
      </c>
      <c r="D157" s="61" t="s">
        <v>39</v>
      </c>
      <c r="E157" s="15" t="s">
        <v>41</v>
      </c>
      <c r="F157" s="61" t="s">
        <v>27</v>
      </c>
      <c r="G157" s="51" t="s">
        <v>28</v>
      </c>
      <c r="H157" s="64" t="s">
        <v>43</v>
      </c>
      <c r="I157" s="21" t="s">
        <v>20</v>
      </c>
      <c r="J157" s="31" t="s">
        <v>21</v>
      </c>
      <c r="K157" s="31" t="s">
        <v>22</v>
      </c>
      <c r="L157" s="32" t="s">
        <v>14</v>
      </c>
      <c r="M157" s="36" t="s">
        <v>46</v>
      </c>
      <c r="N157" s="33" t="s">
        <v>16</v>
      </c>
      <c r="O157" s="100" t="s">
        <v>12</v>
      </c>
      <c r="P157" s="34" t="s">
        <v>13</v>
      </c>
      <c r="U157" s="95"/>
      <c r="V157" s="95"/>
      <c r="W157" s="95"/>
      <c r="X157" s="95"/>
    </row>
    <row r="158" spans="1:24" ht="21" customHeight="1">
      <c r="A158" s="4"/>
      <c r="B158" s="3"/>
      <c r="C158" s="3"/>
      <c r="D158" s="135">
        <v>0.8520833333333333</v>
      </c>
      <c r="E158" s="16">
        <v>82.968000000000004</v>
      </c>
      <c r="F158" s="79">
        <v>0</v>
      </c>
      <c r="G158" s="68">
        <v>10000</v>
      </c>
      <c r="H158" s="65">
        <v>0.15</v>
      </c>
      <c r="I158" s="19">
        <f>E158+F158</f>
        <v>82.968000000000004</v>
      </c>
      <c r="J158" s="2">
        <f>I158+H158</f>
        <v>83.118000000000009</v>
      </c>
      <c r="K158" s="2">
        <f>I158-H158</f>
        <v>82.817999999999998</v>
      </c>
      <c r="L158" s="47">
        <v>1</v>
      </c>
      <c r="M158" s="47" t="s">
        <v>45</v>
      </c>
      <c r="N158" s="1">
        <v>1500</v>
      </c>
      <c r="O158" s="101">
        <f>IF(L158&lt;&gt;"",IF(M158="○",100,IF(M158="×",-100,"")),"")</f>
        <v>100</v>
      </c>
      <c r="P158" s="45" t="str">
        <f>IF(M158="○","勝",IF(M158="×","敗",""))</f>
        <v>勝</v>
      </c>
      <c r="U158" s="95">
        <f>IF(AND(V158="",W158="")=TRUE,0,IF(AND(V158="勝",W158="敗")=TRUE,1,IF(AND(W158="勝",V158="敗")=TRUE,1,IF(AND(V158="勝",W158="")=TRUE,2,IF(AND(W158="勝",V158="")=TRUE,2,IF(AND(V158="敗",W158="")=TRUE,3,IF(AND(W158="敗",V158="")=TRUE,3,0)))))))</f>
        <v>2</v>
      </c>
      <c r="V158" s="95" t="str">
        <f>IF(L158="","",P158)</f>
        <v>勝</v>
      </c>
      <c r="W158" s="95" t="str">
        <f>IF(L160="","",P160)</f>
        <v/>
      </c>
      <c r="X158" s="95"/>
    </row>
    <row r="159" spans="1:24" ht="21" customHeight="1">
      <c r="A159" s="5">
        <f>A155+1</f>
        <v>38</v>
      </c>
      <c r="B159" s="140">
        <v>40612</v>
      </c>
      <c r="C159" s="141" t="str">
        <f>IF(B159="","",TEXT(B159,"(aaa)"))</f>
        <v>(木)</v>
      </c>
      <c r="D159" s="62" t="s">
        <v>39</v>
      </c>
      <c r="E159" s="11" t="s">
        <v>42</v>
      </c>
      <c r="F159" s="70" t="s">
        <v>27</v>
      </c>
      <c r="G159" s="63" t="s">
        <v>28</v>
      </c>
      <c r="H159" s="66" t="s">
        <v>44</v>
      </c>
      <c r="I159" s="20" t="s">
        <v>19</v>
      </c>
      <c r="J159" s="76" t="s">
        <v>21</v>
      </c>
      <c r="K159" s="76" t="s">
        <v>22</v>
      </c>
      <c r="L159" s="35" t="s">
        <v>14</v>
      </c>
      <c r="M159" s="48"/>
      <c r="N159" s="1"/>
      <c r="O159" s="101">
        <f>IF(AND(O158="",O160="")=TRUE,"",V159/SUM(V159:X159)*100)</f>
        <v>73.68421052631578</v>
      </c>
      <c r="P159" s="45" t="str">
        <f>IF(AND(L158="",L160="")=TRUE,"",V159&amp;"勝"&amp;W159&amp;"敗"&amp;X159&amp;"引")</f>
        <v>28勝10敗0引</v>
      </c>
      <c r="U159" s="95"/>
      <c r="V159" s="95">
        <f>IF(U158=2,V155+1,IF(U158=0,0,V155))</f>
        <v>28</v>
      </c>
      <c r="W159" s="95">
        <f>IF(U158=3,W155+1,IF(U158=0,0,W155))</f>
        <v>10</v>
      </c>
      <c r="X159" s="95">
        <f>IF(U158=1,X155+1,X155)</f>
        <v>0</v>
      </c>
    </row>
    <row r="160" spans="1:24" ht="21" customHeight="1" thickBot="1">
      <c r="A160" s="6"/>
      <c r="B160" s="7"/>
      <c r="C160" s="7"/>
      <c r="D160" s="75">
        <v>0.70833333333333337</v>
      </c>
      <c r="E160" s="17">
        <v>82.718000000000004</v>
      </c>
      <c r="F160" s="80">
        <v>0</v>
      </c>
      <c r="G160" s="105">
        <v>10000</v>
      </c>
      <c r="H160" s="67">
        <v>0.15</v>
      </c>
      <c r="I160" s="22">
        <f>E160+F160</f>
        <v>82.718000000000004</v>
      </c>
      <c r="J160" s="57">
        <f>I160-H160</f>
        <v>82.567999999999998</v>
      </c>
      <c r="K160" s="57">
        <f>I160+H160</f>
        <v>82.868000000000009</v>
      </c>
      <c r="L160" s="53"/>
      <c r="M160" s="53"/>
      <c r="N160" s="8"/>
      <c r="O160" s="103" t="str">
        <f>IF(L160&lt;&gt;"",IF(M160="○",100,IF(M160="×",-100,"")),"")</f>
        <v/>
      </c>
      <c r="P160" s="54" t="str">
        <f>IF(M160="○","勝",IF(M160="×","敗",""))</f>
        <v/>
      </c>
      <c r="Q160" s="211"/>
      <c r="R160" s="212"/>
      <c r="S160" s="212"/>
      <c r="T160" s="213"/>
      <c r="U160" s="95"/>
      <c r="V160" s="95"/>
      <c r="W160" s="95"/>
      <c r="X160" s="95"/>
    </row>
    <row r="161" spans="1:24" ht="21" customHeight="1">
      <c r="A161" s="9" t="s">
        <v>0</v>
      </c>
      <c r="B161" s="28" t="s">
        <v>40</v>
      </c>
      <c r="C161" s="28" t="s">
        <v>37</v>
      </c>
      <c r="D161" s="61" t="s">
        <v>39</v>
      </c>
      <c r="E161" s="15" t="s">
        <v>41</v>
      </c>
      <c r="F161" s="61" t="s">
        <v>27</v>
      </c>
      <c r="G161" s="51" t="s">
        <v>28</v>
      </c>
      <c r="H161" s="64" t="s">
        <v>43</v>
      </c>
      <c r="I161" s="21" t="s">
        <v>20</v>
      </c>
      <c r="J161" s="31" t="s">
        <v>21</v>
      </c>
      <c r="K161" s="31" t="s">
        <v>22</v>
      </c>
      <c r="L161" s="32" t="s">
        <v>14</v>
      </c>
      <c r="M161" s="36" t="s">
        <v>46</v>
      </c>
      <c r="N161" s="33" t="s">
        <v>16</v>
      </c>
      <c r="O161" s="100" t="s">
        <v>12</v>
      </c>
      <c r="P161" s="34" t="s">
        <v>13</v>
      </c>
      <c r="U161" s="95"/>
      <c r="V161" s="95"/>
      <c r="W161" s="95"/>
      <c r="X161" s="95"/>
    </row>
    <row r="162" spans="1:24" ht="21" customHeight="1">
      <c r="A162" s="4"/>
      <c r="B162" s="3"/>
      <c r="C162" s="3"/>
      <c r="D162" s="135">
        <v>0.64166666666666672</v>
      </c>
      <c r="E162" s="16">
        <v>81.881</v>
      </c>
      <c r="F162" s="79">
        <v>0</v>
      </c>
      <c r="G162" s="68">
        <v>10000</v>
      </c>
      <c r="H162" s="65">
        <v>0.15</v>
      </c>
      <c r="I162" s="19">
        <f>E162+F162</f>
        <v>81.881</v>
      </c>
      <c r="J162" s="2">
        <f>I162+H162</f>
        <v>82.031000000000006</v>
      </c>
      <c r="K162" s="2">
        <f>I162-H162</f>
        <v>81.730999999999995</v>
      </c>
      <c r="L162" s="47">
        <v>1</v>
      </c>
      <c r="M162" s="47" t="s">
        <v>45</v>
      </c>
      <c r="N162" s="1">
        <v>1480</v>
      </c>
      <c r="O162" s="101">
        <f>IF(L162&lt;&gt;"",IF(M162="○",100,IF(M162="×",-100,"")),"")</f>
        <v>100</v>
      </c>
      <c r="P162" s="45" t="str">
        <f>IF(M162="○","勝",IF(M162="×","敗",""))</f>
        <v>勝</v>
      </c>
      <c r="U162" s="95">
        <f>IF(AND(V162="",W162="")=TRUE,0,IF(AND(V162="勝",W162="敗")=TRUE,1,IF(AND(W162="勝",V162="敗")=TRUE,1,IF(AND(V162="勝",W162="")=TRUE,2,IF(AND(W162="勝",V162="")=TRUE,2,IF(AND(V162="敗",W162="")=TRUE,3,IF(AND(W162="敗",V162="")=TRUE,3,0)))))))</f>
        <v>2</v>
      </c>
      <c r="V162" s="95" t="str">
        <f>IF(L162="","",P162)</f>
        <v>勝</v>
      </c>
      <c r="W162" s="95" t="str">
        <f>IF(L164="","",P164)</f>
        <v/>
      </c>
      <c r="X162" s="95"/>
    </row>
    <row r="163" spans="1:24" ht="21" customHeight="1">
      <c r="A163" s="5">
        <f>A159+1</f>
        <v>39</v>
      </c>
      <c r="B163" s="140">
        <v>40617</v>
      </c>
      <c r="C163" s="141" t="str">
        <f>IF(B163="","",TEXT(B163,"(aaa)"))</f>
        <v>(火)</v>
      </c>
      <c r="D163" s="62" t="s">
        <v>39</v>
      </c>
      <c r="E163" s="11" t="s">
        <v>42</v>
      </c>
      <c r="F163" s="70" t="s">
        <v>27</v>
      </c>
      <c r="G163" s="63" t="s">
        <v>28</v>
      </c>
      <c r="H163" s="66" t="s">
        <v>44</v>
      </c>
      <c r="I163" s="20" t="s">
        <v>19</v>
      </c>
      <c r="J163" s="76" t="s">
        <v>21</v>
      </c>
      <c r="K163" s="76" t="s">
        <v>22</v>
      </c>
      <c r="L163" s="35" t="s">
        <v>14</v>
      </c>
      <c r="M163" s="48"/>
      <c r="N163" s="1"/>
      <c r="O163" s="101">
        <f>IF(AND(O162="",O164="")=TRUE,"",V163/SUM(V163:X163)*100)</f>
        <v>74.358974358974365</v>
      </c>
      <c r="P163" s="45" t="str">
        <f>IF(AND(L162="",L164="")=TRUE,"",V163&amp;"勝"&amp;W163&amp;"敗"&amp;X163&amp;"引")</f>
        <v>29勝10敗0引</v>
      </c>
      <c r="U163" s="95"/>
      <c r="V163" s="95">
        <f>IF(U162=2,V159+1,IF(U162=0,0,V159))</f>
        <v>29</v>
      </c>
      <c r="W163" s="95">
        <f>IF(U162=3,W159+1,IF(U162=0,0,W159))</f>
        <v>10</v>
      </c>
      <c r="X163" s="95">
        <f>IF(U162=1,X159+1,X159)</f>
        <v>0</v>
      </c>
    </row>
    <row r="164" spans="1:24" ht="21" customHeight="1" thickBot="1">
      <c r="A164" s="6"/>
      <c r="B164" s="7"/>
      <c r="C164" s="7"/>
      <c r="D164" s="75">
        <v>0.82708333333333339</v>
      </c>
      <c r="E164" s="17">
        <v>81.323999999999998</v>
      </c>
      <c r="F164" s="80">
        <v>0</v>
      </c>
      <c r="G164" s="105">
        <v>10000</v>
      </c>
      <c r="H164" s="67">
        <v>0.15</v>
      </c>
      <c r="I164" s="22">
        <f>E164+F164</f>
        <v>81.323999999999998</v>
      </c>
      <c r="J164" s="57">
        <f>I164-H164</f>
        <v>81.173999999999992</v>
      </c>
      <c r="K164" s="57">
        <f>I164+H164</f>
        <v>81.474000000000004</v>
      </c>
      <c r="L164" s="53"/>
      <c r="M164" s="53"/>
      <c r="N164" s="8"/>
      <c r="O164" s="103" t="str">
        <f>IF(L164&lt;&gt;"",IF(M164="○",100,IF(M164="×",-100,"")),"")</f>
        <v/>
      </c>
      <c r="P164" s="54" t="str">
        <f>IF(M164="○","勝",IF(M164="×","敗",""))</f>
        <v/>
      </c>
      <c r="Q164" s="211"/>
      <c r="R164" s="212"/>
      <c r="S164" s="212"/>
      <c r="T164" s="213"/>
      <c r="U164" s="95"/>
      <c r="V164" s="95"/>
      <c r="W164" s="95"/>
      <c r="X164" s="95"/>
    </row>
    <row r="165" spans="1:24" ht="21" customHeight="1">
      <c r="A165" s="9" t="s">
        <v>0</v>
      </c>
      <c r="B165" s="28" t="s">
        <v>40</v>
      </c>
      <c r="C165" s="28" t="s">
        <v>37</v>
      </c>
      <c r="D165" s="61" t="s">
        <v>39</v>
      </c>
      <c r="E165" s="15" t="s">
        <v>41</v>
      </c>
      <c r="F165" s="61" t="s">
        <v>27</v>
      </c>
      <c r="G165" s="51" t="s">
        <v>28</v>
      </c>
      <c r="H165" s="64" t="s">
        <v>43</v>
      </c>
      <c r="I165" s="21" t="s">
        <v>20</v>
      </c>
      <c r="J165" s="31" t="s">
        <v>21</v>
      </c>
      <c r="K165" s="31" t="s">
        <v>22</v>
      </c>
      <c r="L165" s="32" t="s">
        <v>14</v>
      </c>
      <c r="M165" s="36" t="s">
        <v>46</v>
      </c>
      <c r="N165" s="33" t="s">
        <v>16</v>
      </c>
      <c r="O165" s="100" t="s">
        <v>12</v>
      </c>
      <c r="P165" s="34" t="s">
        <v>13</v>
      </c>
      <c r="U165" s="95"/>
      <c r="V165" s="95"/>
      <c r="W165" s="95"/>
      <c r="X165" s="95"/>
    </row>
    <row r="166" spans="1:24" ht="21" customHeight="1">
      <c r="A166" s="4"/>
      <c r="B166" s="3"/>
      <c r="C166" s="3"/>
      <c r="D166" s="135">
        <v>0.78541666666666676</v>
      </c>
      <c r="E166" s="16">
        <v>81.043999999999997</v>
      </c>
      <c r="F166" s="79">
        <v>0</v>
      </c>
      <c r="G166" s="68">
        <v>10000</v>
      </c>
      <c r="H166" s="65">
        <v>0.15</v>
      </c>
      <c r="I166" s="19">
        <f>E166+F166</f>
        <v>81.043999999999997</v>
      </c>
      <c r="J166" s="2">
        <f>I166+H166</f>
        <v>81.194000000000003</v>
      </c>
      <c r="K166" s="2">
        <f>I166-H166</f>
        <v>80.893999999999991</v>
      </c>
      <c r="L166" s="47">
        <v>1</v>
      </c>
      <c r="M166" s="47" t="s">
        <v>47</v>
      </c>
      <c r="N166" s="1">
        <v>-1580</v>
      </c>
      <c r="O166" s="101">
        <f>IF(L166&lt;&gt;"",IF(M166="○",100,IF(M166="×",-100,"")),"")</f>
        <v>-100</v>
      </c>
      <c r="P166" s="45" t="str">
        <f>IF(M166="○","勝",IF(M166="×","敗",""))</f>
        <v>敗</v>
      </c>
      <c r="U166" s="95">
        <f>IF(AND(V166="",W166="")=TRUE,0,IF(AND(V166="勝",W166="敗")=TRUE,1,IF(AND(W166="勝",V166="敗")=TRUE,1,IF(AND(V166="勝",W166="")=TRUE,2,IF(AND(W166="勝",V166="")=TRUE,2,IF(AND(V166="敗",W166="")=TRUE,3,IF(AND(W166="敗",V166="")=TRUE,3,0)))))))</f>
        <v>3</v>
      </c>
      <c r="V166" s="95" t="str">
        <f>IF(L166="","",P166)</f>
        <v>敗</v>
      </c>
      <c r="W166" s="95" t="str">
        <f>IF(L168="","",P168)</f>
        <v/>
      </c>
      <c r="X166" s="95"/>
    </row>
    <row r="167" spans="1:24" ht="21" customHeight="1">
      <c r="A167" s="5">
        <v>41</v>
      </c>
      <c r="B167" s="140">
        <v>40626</v>
      </c>
      <c r="C167" s="141" t="str">
        <f>IF(B167="","",TEXT(B167,"(aaa)"))</f>
        <v>(木)</v>
      </c>
      <c r="D167" s="62" t="s">
        <v>39</v>
      </c>
      <c r="E167" s="11" t="s">
        <v>42</v>
      </c>
      <c r="F167" s="70" t="s">
        <v>27</v>
      </c>
      <c r="G167" s="63" t="s">
        <v>28</v>
      </c>
      <c r="H167" s="66" t="s">
        <v>44</v>
      </c>
      <c r="I167" s="20" t="s">
        <v>19</v>
      </c>
      <c r="J167" s="76" t="s">
        <v>21</v>
      </c>
      <c r="K167" s="76" t="s">
        <v>22</v>
      </c>
      <c r="L167" s="35" t="s">
        <v>111</v>
      </c>
      <c r="M167" s="48"/>
      <c r="N167" s="1"/>
      <c r="O167" s="101">
        <f>IF(AND(O166="",O168="")=TRUE,"",V167/SUM(V167:X167)*100)</f>
        <v>72.5</v>
      </c>
      <c r="P167" s="45" t="str">
        <f>IF(AND(L166="",L168="")=TRUE,"",V167&amp;"勝"&amp;W167&amp;"敗"&amp;X167&amp;"引")</f>
        <v>29勝11敗0引</v>
      </c>
      <c r="Q167" s="165" t="s">
        <v>114</v>
      </c>
      <c r="U167" s="95"/>
      <c r="V167" s="95">
        <f>IF(U166=2,V163+1,IF(U166=0,0,V163))</f>
        <v>29</v>
      </c>
      <c r="W167" s="95">
        <f>IF(U166=3,W163+1,IF(U166=0,0,W163))</f>
        <v>11</v>
      </c>
      <c r="X167" s="95">
        <f>IF(U166=1,X163+1,X163)</f>
        <v>0</v>
      </c>
    </row>
    <row r="168" spans="1:24" ht="21" customHeight="1" thickBot="1">
      <c r="A168" s="6"/>
      <c r="B168" s="7"/>
      <c r="C168" s="7"/>
      <c r="D168" s="75">
        <v>0.6958333333333333</v>
      </c>
      <c r="E168" s="17">
        <v>80.763000000000005</v>
      </c>
      <c r="F168" s="80">
        <v>0</v>
      </c>
      <c r="G168" s="105">
        <v>10000</v>
      </c>
      <c r="H168" s="67">
        <v>0.15</v>
      </c>
      <c r="I168" s="22">
        <f>E168+F168</f>
        <v>80.763000000000005</v>
      </c>
      <c r="J168" s="57">
        <f>I168-H168</f>
        <v>80.613</v>
      </c>
      <c r="K168" s="57">
        <f>I168+H168</f>
        <v>80.913000000000011</v>
      </c>
      <c r="L168" s="53"/>
      <c r="M168" s="53"/>
      <c r="N168" s="8"/>
      <c r="O168" s="103" t="str">
        <f>IF(L168&lt;&gt;"",IF(M168="○",100,IF(M168="×",-100,"")),"")</f>
        <v/>
      </c>
      <c r="P168" s="54" t="str">
        <f>IF(M168="○","勝",IF(M168="×","敗",""))</f>
        <v/>
      </c>
      <c r="Q168" s="218" t="s">
        <v>87</v>
      </c>
      <c r="R168" s="219"/>
      <c r="S168" s="219"/>
      <c r="T168" s="220"/>
      <c r="U168" s="95"/>
      <c r="V168" s="95"/>
      <c r="W168" s="95"/>
      <c r="X168" s="95"/>
    </row>
    <row r="169" spans="1:24" ht="21" customHeight="1">
      <c r="A169" s="9" t="s">
        <v>112</v>
      </c>
      <c r="B169" s="28" t="s">
        <v>40</v>
      </c>
      <c r="C169" s="28" t="s">
        <v>37</v>
      </c>
      <c r="D169" s="61" t="s">
        <v>39</v>
      </c>
      <c r="E169" s="15" t="s">
        <v>41</v>
      </c>
      <c r="F169" s="61" t="s">
        <v>27</v>
      </c>
      <c r="G169" s="51" t="s">
        <v>28</v>
      </c>
      <c r="H169" s="64" t="s">
        <v>43</v>
      </c>
      <c r="I169" s="21" t="s">
        <v>20</v>
      </c>
      <c r="J169" s="31" t="s">
        <v>21</v>
      </c>
      <c r="K169" s="31" t="s">
        <v>22</v>
      </c>
      <c r="L169" s="32" t="s">
        <v>111</v>
      </c>
      <c r="M169" s="36" t="s">
        <v>46</v>
      </c>
      <c r="N169" s="33" t="s">
        <v>113</v>
      </c>
      <c r="O169" s="100" t="s">
        <v>12</v>
      </c>
      <c r="P169" s="34" t="s">
        <v>13</v>
      </c>
      <c r="U169" s="95"/>
      <c r="V169" s="95"/>
      <c r="W169" s="95"/>
      <c r="X169" s="95"/>
    </row>
    <row r="170" spans="1:24" ht="21" customHeight="1">
      <c r="A170" s="4"/>
      <c r="B170" s="3"/>
      <c r="C170" s="3"/>
      <c r="D170" s="135">
        <v>0.81666666666666676</v>
      </c>
      <c r="E170" s="16">
        <v>81.95</v>
      </c>
      <c r="F170" s="79">
        <v>0</v>
      </c>
      <c r="G170" s="68">
        <v>10000</v>
      </c>
      <c r="H170" s="65">
        <v>0.15</v>
      </c>
      <c r="I170" s="19">
        <f>E170+F170</f>
        <v>81.95</v>
      </c>
      <c r="J170" s="2">
        <f>I170+H170</f>
        <v>82.100000000000009</v>
      </c>
      <c r="K170" s="2">
        <f>I170-H170</f>
        <v>81.8</v>
      </c>
      <c r="L170" s="47">
        <v>1</v>
      </c>
      <c r="M170" s="47" t="s">
        <v>45</v>
      </c>
      <c r="N170" s="1">
        <v>1480</v>
      </c>
      <c r="O170" s="101">
        <f>IF(L170&lt;&gt;"",IF(M170="○",100,IF(M170="×",-100,"")),"")</f>
        <v>100</v>
      </c>
      <c r="P170" s="45" t="str">
        <f>IF(M170="○","勝",IF(M170="×","敗",""))</f>
        <v>勝</v>
      </c>
      <c r="U170" s="95">
        <f>IF(AND(V170="",W170="")=TRUE,0,IF(AND(V170="勝",W170="敗")=TRUE,1,IF(AND(W170="勝",V170="敗")=TRUE,1,IF(AND(V170="勝",W170="")=TRUE,2,IF(AND(W170="勝",V170="")=TRUE,2,IF(AND(V170="敗",W170="")=TRUE,3,IF(AND(W170="敗",V170="")=TRUE,3,0)))))))</f>
        <v>2</v>
      </c>
      <c r="V170" s="95" t="str">
        <f>IF(L170="","",P170)</f>
        <v>勝</v>
      </c>
      <c r="W170" s="95" t="str">
        <f>IF(L172="","",P172)</f>
        <v/>
      </c>
      <c r="X170" s="95"/>
    </row>
    <row r="171" spans="1:24" ht="21" customHeight="1">
      <c r="A171" s="5">
        <v>42</v>
      </c>
      <c r="B171" s="140">
        <v>40631</v>
      </c>
      <c r="C171" s="141" t="str">
        <f>IF(B171="","",TEXT(B171,"(aaa)"))</f>
        <v>(火)</v>
      </c>
      <c r="D171" s="62" t="s">
        <v>39</v>
      </c>
      <c r="E171" s="11" t="s">
        <v>42</v>
      </c>
      <c r="F171" s="70" t="s">
        <v>27</v>
      </c>
      <c r="G171" s="63" t="s">
        <v>28</v>
      </c>
      <c r="H171" s="66" t="s">
        <v>44</v>
      </c>
      <c r="I171" s="20" t="s">
        <v>19</v>
      </c>
      <c r="J171" s="76" t="s">
        <v>21</v>
      </c>
      <c r="K171" s="76" t="s">
        <v>22</v>
      </c>
      <c r="L171" s="35" t="s">
        <v>111</v>
      </c>
      <c r="M171" s="48"/>
      <c r="N171" s="1"/>
      <c r="O171" s="101">
        <f>IF(AND(O170="",O172="")=TRUE,"",V171/SUM(V171:X171)*100)</f>
        <v>73.170731707317074</v>
      </c>
      <c r="P171" s="45" t="str">
        <f>IF(AND(L170="",L172="")=TRUE,"",V171&amp;"勝"&amp;W171&amp;"敗"&amp;X171&amp;"引")</f>
        <v>30勝11敗0引</v>
      </c>
      <c r="U171" s="95"/>
      <c r="V171" s="95">
        <f>IF(U170=2,V167+1,IF(U170=0,0,V167))</f>
        <v>30</v>
      </c>
      <c r="W171" s="95">
        <f>IF(U170=3,W167+1,IF(U170=0,0,W167))</f>
        <v>11</v>
      </c>
      <c r="X171" s="95">
        <f>IF(U170=1,X167+1,X167)</f>
        <v>0</v>
      </c>
    </row>
    <row r="172" spans="1:24" ht="21" customHeight="1" thickBot="1">
      <c r="A172" s="6"/>
      <c r="B172" s="7"/>
      <c r="C172" s="7"/>
      <c r="D172" s="75">
        <v>0.66041666666666665</v>
      </c>
      <c r="E172" s="17">
        <v>81.554000000000002</v>
      </c>
      <c r="F172" s="80">
        <v>0</v>
      </c>
      <c r="G172" s="105">
        <v>10000</v>
      </c>
      <c r="H172" s="67">
        <v>0.15</v>
      </c>
      <c r="I172" s="22">
        <f>E172+F172</f>
        <v>81.554000000000002</v>
      </c>
      <c r="J172" s="57">
        <f>I172-H172</f>
        <v>81.403999999999996</v>
      </c>
      <c r="K172" s="57">
        <f>I172+H172</f>
        <v>81.704000000000008</v>
      </c>
      <c r="L172" s="53"/>
      <c r="M172" s="53"/>
      <c r="N172" s="8"/>
      <c r="O172" s="103" t="str">
        <f>IF(L172&lt;&gt;"",IF(M172="○",100,IF(M172="×",-100,"")),"")</f>
        <v/>
      </c>
      <c r="P172" s="54" t="str">
        <f>IF(M172="○","勝",IF(M172="×","敗",""))</f>
        <v/>
      </c>
      <c r="Q172" s="211"/>
      <c r="R172" s="212"/>
      <c r="S172" s="212"/>
      <c r="T172" s="213"/>
      <c r="U172" s="95"/>
      <c r="V172" s="95"/>
      <c r="W172" s="95"/>
      <c r="X172" s="95"/>
    </row>
    <row r="173" spans="1:24" ht="21" customHeight="1">
      <c r="A173" s="9" t="s">
        <v>112</v>
      </c>
      <c r="B173" s="28" t="s">
        <v>40</v>
      </c>
      <c r="C173" s="28" t="s">
        <v>37</v>
      </c>
      <c r="D173" s="61" t="s">
        <v>39</v>
      </c>
      <c r="E173" s="15" t="s">
        <v>41</v>
      </c>
      <c r="F173" s="61" t="s">
        <v>27</v>
      </c>
      <c r="G173" s="51" t="s">
        <v>28</v>
      </c>
      <c r="H173" s="64" t="s">
        <v>43</v>
      </c>
      <c r="I173" s="21" t="s">
        <v>20</v>
      </c>
      <c r="J173" s="31" t="s">
        <v>21</v>
      </c>
      <c r="K173" s="31" t="s">
        <v>22</v>
      </c>
      <c r="L173" s="32" t="s">
        <v>111</v>
      </c>
      <c r="M173" s="36" t="s">
        <v>46</v>
      </c>
      <c r="N173" s="33" t="s">
        <v>113</v>
      </c>
      <c r="O173" s="100" t="s">
        <v>12</v>
      </c>
      <c r="P173" s="34" t="s">
        <v>13</v>
      </c>
      <c r="U173" s="95"/>
      <c r="V173" s="95"/>
      <c r="W173" s="95"/>
      <c r="X173" s="95"/>
    </row>
    <row r="174" spans="1:24" ht="21" customHeight="1">
      <c r="A174" s="4"/>
      <c r="B174" s="3"/>
      <c r="C174" s="3"/>
      <c r="D174" s="135">
        <v>0.79791666666666661</v>
      </c>
      <c r="E174" s="16">
        <v>82.938000000000002</v>
      </c>
      <c r="F174" s="79">
        <v>0</v>
      </c>
      <c r="G174" s="68">
        <v>10000</v>
      </c>
      <c r="H174" s="65">
        <v>0.15</v>
      </c>
      <c r="I174" s="19">
        <f>E174+F174</f>
        <v>82.938000000000002</v>
      </c>
      <c r="J174" s="2">
        <f>I174+H174</f>
        <v>83.088000000000008</v>
      </c>
      <c r="K174" s="2">
        <f>I174-H174</f>
        <v>82.787999999999997</v>
      </c>
      <c r="L174" s="47">
        <v>1</v>
      </c>
      <c r="M174" s="47" t="s">
        <v>47</v>
      </c>
      <c r="N174" s="1">
        <v>-1510</v>
      </c>
      <c r="O174" s="101">
        <f>IF(L174&lt;&gt;"",IF(M174="○",100,IF(M174="×",-100,"")),"")</f>
        <v>-100</v>
      </c>
      <c r="P174" s="45" t="str">
        <f>IF(M174="○","勝",IF(M174="×","敗",""))</f>
        <v>敗</v>
      </c>
      <c r="U174" s="95">
        <f>IF(AND(V174="",W174="")=TRUE,0,IF(AND(V174="勝",W174="敗")=TRUE,1,IF(AND(W174="勝",V174="敗")=TRUE,1,IF(AND(V174="勝",W174="")=TRUE,2,IF(AND(W174="勝",V174="")=TRUE,2,IF(AND(V174="敗",W174="")=TRUE,3,IF(AND(W174="敗",V174="")=TRUE,3,0)))))))</f>
        <v>3</v>
      </c>
      <c r="V174" s="95" t="str">
        <f>IF(L174="","",P174)</f>
        <v>敗</v>
      </c>
      <c r="W174" s="95" t="str">
        <f>IF(L176="","",P176)</f>
        <v/>
      </c>
      <c r="X174" s="95"/>
    </row>
    <row r="175" spans="1:24" ht="21" customHeight="1">
      <c r="A175" s="5">
        <v>43</v>
      </c>
      <c r="B175" s="140">
        <v>40633</v>
      </c>
      <c r="C175" s="141" t="str">
        <f>IF(B175="","",TEXT(B175,"(aaa)"))</f>
        <v>(木)</v>
      </c>
      <c r="D175" s="62" t="s">
        <v>39</v>
      </c>
      <c r="E175" s="11" t="s">
        <v>42</v>
      </c>
      <c r="F175" s="70" t="s">
        <v>27</v>
      </c>
      <c r="G175" s="63" t="s">
        <v>28</v>
      </c>
      <c r="H175" s="66" t="s">
        <v>44</v>
      </c>
      <c r="I175" s="20" t="s">
        <v>19</v>
      </c>
      <c r="J175" s="76" t="s">
        <v>21</v>
      </c>
      <c r="K175" s="76" t="s">
        <v>22</v>
      </c>
      <c r="L175" s="35" t="s">
        <v>111</v>
      </c>
      <c r="M175" s="48"/>
      <c r="N175" s="1"/>
      <c r="O175" s="101">
        <f>IF(AND(O174="",O176="")=TRUE,"",V175/SUM(V175:X175)*100)</f>
        <v>71.428571428571431</v>
      </c>
      <c r="P175" s="45" t="str">
        <f>IF(AND(L174="",L176="")=TRUE,"",V175&amp;"勝"&amp;W175&amp;"敗"&amp;X175&amp;"引")</f>
        <v>30勝12敗0引</v>
      </c>
      <c r="U175" s="95"/>
      <c r="V175" s="95">
        <f>IF(U174=2,V171+1,IF(U174=0,0,V171))</f>
        <v>30</v>
      </c>
      <c r="W175" s="95">
        <f>IF(U174=3,W171+1,IF(U174=0,0,W171))</f>
        <v>12</v>
      </c>
      <c r="X175" s="95">
        <f>IF(U174=1,X171+1,X171)</f>
        <v>0</v>
      </c>
    </row>
    <row r="176" spans="1:24" ht="21" customHeight="1" thickBot="1">
      <c r="A176" s="6"/>
      <c r="B176" s="7"/>
      <c r="C176" s="7"/>
      <c r="D176" s="75">
        <v>0.63958333333333328</v>
      </c>
      <c r="E176" s="17">
        <v>82.600999999999999</v>
      </c>
      <c r="F176" s="80">
        <v>0</v>
      </c>
      <c r="G176" s="105">
        <v>10000</v>
      </c>
      <c r="H176" s="67">
        <v>0.15</v>
      </c>
      <c r="I176" s="22">
        <f>E176+F176</f>
        <v>82.600999999999999</v>
      </c>
      <c r="J176" s="57">
        <f>I176-H176</f>
        <v>82.450999999999993</v>
      </c>
      <c r="K176" s="57">
        <f>I176+H176</f>
        <v>82.751000000000005</v>
      </c>
      <c r="L176" s="53"/>
      <c r="M176" s="53"/>
      <c r="N176" s="8"/>
      <c r="O176" s="103" t="str">
        <f>IF(L176&lt;&gt;"",IF(M176="○",100,IF(M176="×",-100,"")),"")</f>
        <v/>
      </c>
      <c r="P176" s="54" t="str">
        <f>IF(M176="○","勝",IF(M176="×","敗",""))</f>
        <v/>
      </c>
      <c r="Q176" s="211"/>
      <c r="R176" s="212"/>
      <c r="S176" s="212"/>
      <c r="T176" s="213"/>
      <c r="U176" s="95"/>
      <c r="V176" s="95"/>
      <c r="W176" s="95"/>
      <c r="X176" s="95"/>
    </row>
    <row r="177" spans="1:24" ht="21" customHeight="1">
      <c r="A177" s="9" t="s">
        <v>112</v>
      </c>
      <c r="B177" s="28" t="s">
        <v>40</v>
      </c>
      <c r="C177" s="28" t="s">
        <v>37</v>
      </c>
      <c r="D177" s="61" t="s">
        <v>39</v>
      </c>
      <c r="E177" s="15" t="s">
        <v>41</v>
      </c>
      <c r="F177" s="61" t="s">
        <v>27</v>
      </c>
      <c r="G177" s="51" t="s">
        <v>28</v>
      </c>
      <c r="H177" s="64" t="s">
        <v>43</v>
      </c>
      <c r="I177" s="21" t="s">
        <v>20</v>
      </c>
      <c r="J177" s="31" t="s">
        <v>21</v>
      </c>
      <c r="K177" s="31" t="s">
        <v>22</v>
      </c>
      <c r="L177" s="32" t="s">
        <v>111</v>
      </c>
      <c r="M177" s="36" t="s">
        <v>46</v>
      </c>
      <c r="N177" s="33" t="s">
        <v>113</v>
      </c>
      <c r="O177" s="100" t="s">
        <v>12</v>
      </c>
      <c r="P177" s="34" t="s">
        <v>13</v>
      </c>
      <c r="U177" s="95"/>
      <c r="V177" s="95"/>
      <c r="W177" s="95"/>
      <c r="X177" s="95"/>
    </row>
    <row r="178" spans="1:24" ht="21" customHeight="1">
      <c r="A178" s="4"/>
      <c r="B178" s="3"/>
      <c r="C178" s="3"/>
      <c r="D178" s="135">
        <v>0.80625000000000002</v>
      </c>
      <c r="E178" s="16">
        <v>84.436000000000007</v>
      </c>
      <c r="F178" s="79">
        <v>0</v>
      </c>
      <c r="G178" s="68">
        <v>10000</v>
      </c>
      <c r="H178" s="65">
        <v>0.15</v>
      </c>
      <c r="I178" s="19">
        <f>E178+F178</f>
        <v>84.436000000000007</v>
      </c>
      <c r="J178" s="2">
        <f>I178+H178</f>
        <v>84.586000000000013</v>
      </c>
      <c r="K178" s="2">
        <f>I178-H178</f>
        <v>84.286000000000001</v>
      </c>
      <c r="L178" s="47">
        <v>1</v>
      </c>
      <c r="M178" s="47" t="s">
        <v>45</v>
      </c>
      <c r="N178" s="1">
        <v>1500</v>
      </c>
      <c r="O178" s="101">
        <f>IF(L178&lt;&gt;"",IF(M178="○",100,IF(M178="×",-100,"")),"")</f>
        <v>100</v>
      </c>
      <c r="P178" s="45" t="str">
        <f>IF(M178="○","勝",IF(M178="×","敗",""))</f>
        <v>勝</v>
      </c>
      <c r="U178" s="95">
        <f>IF(AND(V178="",W178="")=TRUE,0,IF(AND(V178="勝",W178="敗")=TRUE,1,IF(AND(W178="勝",V178="敗")=TRUE,1,IF(AND(V178="勝",W178="")=TRUE,2,IF(AND(W178="勝",V178="")=TRUE,2,IF(AND(V178="敗",W178="")=TRUE,3,IF(AND(W178="敗",V178="")=TRUE,3,0)))))))</f>
        <v>2</v>
      </c>
      <c r="V178" s="95" t="str">
        <f>IF(L178="","",P178)</f>
        <v>勝</v>
      </c>
      <c r="W178" s="95" t="str">
        <f>IF(L180="","",P180)</f>
        <v/>
      </c>
      <c r="X178" s="95"/>
    </row>
    <row r="179" spans="1:24" ht="21" customHeight="1">
      <c r="A179" s="5">
        <v>44</v>
      </c>
      <c r="B179" s="140">
        <v>40638</v>
      </c>
      <c r="C179" s="141" t="str">
        <f>IF(B179="","",TEXT(B179,"(aaa)"))</f>
        <v>(火)</v>
      </c>
      <c r="D179" s="62" t="s">
        <v>39</v>
      </c>
      <c r="E179" s="11" t="s">
        <v>42</v>
      </c>
      <c r="F179" s="70" t="s">
        <v>27</v>
      </c>
      <c r="G179" s="63" t="s">
        <v>28</v>
      </c>
      <c r="H179" s="66" t="s">
        <v>44</v>
      </c>
      <c r="I179" s="20" t="s">
        <v>19</v>
      </c>
      <c r="J179" s="76" t="s">
        <v>21</v>
      </c>
      <c r="K179" s="76" t="s">
        <v>22</v>
      </c>
      <c r="L179" s="35" t="s">
        <v>111</v>
      </c>
      <c r="M179" s="48"/>
      <c r="N179" s="1"/>
      <c r="O179" s="101">
        <f>IF(AND(O178="",O180="")=TRUE,"",V179/SUM(V179:X179)*100)</f>
        <v>72.093023255813947</v>
      </c>
      <c r="P179" s="45" t="str">
        <f>IF(AND(L178="",L180="")=TRUE,"",V179&amp;"勝"&amp;W179&amp;"敗"&amp;X179&amp;"引")</f>
        <v>31勝12敗0引</v>
      </c>
      <c r="U179" s="95"/>
      <c r="V179" s="95">
        <f>IF(U178=2,V175+1,IF(U178=0,0,V175))</f>
        <v>31</v>
      </c>
      <c r="W179" s="95">
        <f>IF(U178=3,W175+1,IF(U178=0,0,W175))</f>
        <v>12</v>
      </c>
      <c r="X179" s="95">
        <f>IF(U178=1,X175+1,X175)</f>
        <v>0</v>
      </c>
    </row>
    <row r="180" spans="1:24" ht="21" customHeight="1" thickBot="1">
      <c r="A180" s="6"/>
      <c r="B180" s="7"/>
      <c r="C180" s="7"/>
      <c r="D180" s="75">
        <v>0.7416666666666667</v>
      </c>
      <c r="E180" s="17">
        <v>84.165999999999997</v>
      </c>
      <c r="F180" s="80">
        <v>0</v>
      </c>
      <c r="G180" s="105">
        <v>10000</v>
      </c>
      <c r="H180" s="67">
        <v>0.15</v>
      </c>
      <c r="I180" s="22">
        <f>E180+F180</f>
        <v>84.165999999999997</v>
      </c>
      <c r="J180" s="57">
        <f>I180-H180</f>
        <v>84.015999999999991</v>
      </c>
      <c r="K180" s="57">
        <f>I180+H180</f>
        <v>84.316000000000003</v>
      </c>
      <c r="L180" s="53"/>
      <c r="M180" s="53"/>
      <c r="N180" s="8"/>
      <c r="O180" s="103" t="str">
        <f>IF(L180&lt;&gt;"",IF(M180="○",100,IF(M180="×",-100,"")),"")</f>
        <v/>
      </c>
      <c r="P180" s="54" t="str">
        <f>IF(M180="○","勝",IF(M180="×","敗",""))</f>
        <v/>
      </c>
      <c r="Q180" s="211"/>
      <c r="R180" s="212"/>
      <c r="S180" s="212"/>
      <c r="T180" s="213"/>
      <c r="U180" s="95"/>
      <c r="V180" s="95"/>
      <c r="W180" s="95"/>
      <c r="X180" s="95"/>
    </row>
    <row r="181" spans="1:24" ht="21" customHeight="1">
      <c r="A181" s="9" t="s">
        <v>112</v>
      </c>
      <c r="B181" s="28" t="s">
        <v>40</v>
      </c>
      <c r="C181" s="28" t="s">
        <v>37</v>
      </c>
      <c r="D181" s="61" t="s">
        <v>39</v>
      </c>
      <c r="E181" s="15" t="s">
        <v>41</v>
      </c>
      <c r="F181" s="61" t="s">
        <v>27</v>
      </c>
      <c r="G181" s="51" t="s">
        <v>28</v>
      </c>
      <c r="H181" s="64" t="s">
        <v>43</v>
      </c>
      <c r="I181" s="21" t="s">
        <v>20</v>
      </c>
      <c r="J181" s="31" t="s">
        <v>21</v>
      </c>
      <c r="K181" s="31" t="s">
        <v>22</v>
      </c>
      <c r="L181" s="32" t="s">
        <v>111</v>
      </c>
      <c r="M181" s="36" t="s">
        <v>46</v>
      </c>
      <c r="N181" s="33" t="s">
        <v>113</v>
      </c>
      <c r="O181" s="100" t="s">
        <v>12</v>
      </c>
      <c r="P181" s="34" t="s">
        <v>13</v>
      </c>
      <c r="U181" s="95"/>
      <c r="V181" s="95"/>
      <c r="W181" s="95"/>
      <c r="X181" s="95"/>
    </row>
    <row r="182" spans="1:24" ht="21" customHeight="1">
      <c r="A182" s="4"/>
      <c r="B182" s="3"/>
      <c r="C182" s="3"/>
      <c r="D182" s="135">
        <v>0.64166666666666672</v>
      </c>
      <c r="E182" s="16">
        <v>85.334000000000003</v>
      </c>
      <c r="F182" s="79">
        <v>0</v>
      </c>
      <c r="G182" s="68">
        <v>10000</v>
      </c>
      <c r="H182" s="65">
        <v>0.15</v>
      </c>
      <c r="I182" s="19">
        <f>E182+F182</f>
        <v>85.334000000000003</v>
      </c>
      <c r="J182" s="2">
        <f>I182+H182</f>
        <v>85.484000000000009</v>
      </c>
      <c r="K182" s="2">
        <f>I182-H182</f>
        <v>85.183999999999997</v>
      </c>
      <c r="L182" s="47">
        <v>1</v>
      </c>
      <c r="M182" s="47" t="s">
        <v>47</v>
      </c>
      <c r="N182" s="1">
        <v>-1680</v>
      </c>
      <c r="O182" s="101">
        <f>IF(L182&lt;&gt;"",IF(M182="○",100,IF(M182="×",-100,"")),"")</f>
        <v>-100</v>
      </c>
      <c r="P182" s="45" t="str">
        <f>IF(M182="○","勝",IF(M182="×","敗",""))</f>
        <v>敗</v>
      </c>
      <c r="U182" s="95">
        <f>IF(AND(V182="",W182="")=TRUE,0,IF(AND(V182="勝",W182="敗")=TRUE,1,IF(AND(W182="勝",V182="敗")=TRUE,1,IF(AND(V182="勝",W182="")=TRUE,2,IF(AND(W182="勝",V182="")=TRUE,2,IF(AND(V182="敗",W182="")=TRUE,3,IF(AND(W182="敗",V182="")=TRUE,3,0)))))))</f>
        <v>3</v>
      </c>
      <c r="V182" s="95" t="str">
        <f>IF(L182="","",P182)</f>
        <v>敗</v>
      </c>
      <c r="W182" s="95" t="str">
        <f>IF(L184="","",P184)</f>
        <v/>
      </c>
      <c r="X182" s="95"/>
    </row>
    <row r="183" spans="1:24" ht="21" customHeight="1">
      <c r="A183" s="5">
        <v>45</v>
      </c>
      <c r="B183" s="140">
        <v>40640</v>
      </c>
      <c r="C183" s="141" t="str">
        <f>IF(B183="","",TEXT(B183,"(aaa)"))</f>
        <v>(木)</v>
      </c>
      <c r="D183" s="62" t="s">
        <v>39</v>
      </c>
      <c r="E183" s="11" t="s">
        <v>42</v>
      </c>
      <c r="F183" s="70" t="s">
        <v>27</v>
      </c>
      <c r="G183" s="63" t="s">
        <v>28</v>
      </c>
      <c r="H183" s="66" t="s">
        <v>44</v>
      </c>
      <c r="I183" s="20" t="s">
        <v>19</v>
      </c>
      <c r="J183" s="76" t="s">
        <v>21</v>
      </c>
      <c r="K183" s="76" t="s">
        <v>22</v>
      </c>
      <c r="L183" s="35" t="s">
        <v>111</v>
      </c>
      <c r="M183" s="48"/>
      <c r="N183" s="1"/>
      <c r="O183" s="101">
        <f>IF(AND(O182="",O184="")=TRUE,"",V183/SUM(V183:X183)*100)</f>
        <v>70.454545454545453</v>
      </c>
      <c r="P183" s="45" t="str">
        <f>IF(AND(L182="",L184="")=TRUE,"",V183&amp;"勝"&amp;W183&amp;"敗"&amp;X183&amp;"引")</f>
        <v>31勝13敗0引</v>
      </c>
      <c r="U183" s="95"/>
      <c r="V183" s="95">
        <f>IF(U182=2,V179+1,IF(U182=0,0,V179))</f>
        <v>31</v>
      </c>
      <c r="W183" s="95">
        <f>IF(U182=3,W179+1,IF(U182=0,0,W179))</f>
        <v>13</v>
      </c>
      <c r="X183" s="95">
        <f>IF(U182=1,X179+1,X179)</f>
        <v>0</v>
      </c>
    </row>
    <row r="184" spans="1:24" ht="21" customHeight="1" thickBot="1">
      <c r="A184" s="6"/>
      <c r="B184" s="7"/>
      <c r="C184" s="7"/>
      <c r="D184" s="75">
        <v>0.83124999999999993</v>
      </c>
      <c r="E184" s="17">
        <v>84.914000000000001</v>
      </c>
      <c r="F184" s="80">
        <v>0</v>
      </c>
      <c r="G184" s="105">
        <v>10000</v>
      </c>
      <c r="H184" s="67">
        <v>0.15</v>
      </c>
      <c r="I184" s="22">
        <f>E184+F184</f>
        <v>84.914000000000001</v>
      </c>
      <c r="J184" s="57">
        <f>I184-H184</f>
        <v>84.763999999999996</v>
      </c>
      <c r="K184" s="57">
        <f>I184+H184</f>
        <v>85.064000000000007</v>
      </c>
      <c r="L184" s="53"/>
      <c r="M184" s="53"/>
      <c r="N184" s="8"/>
      <c r="O184" s="103" t="str">
        <f>IF(L184&lt;&gt;"",IF(M184="○",100,IF(M184="×",-100,"")),"")</f>
        <v/>
      </c>
      <c r="P184" s="54" t="str">
        <f>IF(M184="○","勝",IF(M184="×","敗",""))</f>
        <v/>
      </c>
      <c r="Q184" s="211"/>
      <c r="R184" s="212"/>
      <c r="S184" s="212"/>
      <c r="T184" s="213"/>
      <c r="U184" s="95"/>
      <c r="V184" s="95"/>
      <c r="W184" s="95"/>
      <c r="X184" s="95"/>
    </row>
    <row r="185" spans="1:24" ht="21" customHeight="1">
      <c r="A185" s="9" t="s">
        <v>112</v>
      </c>
      <c r="B185" s="28" t="s">
        <v>40</v>
      </c>
      <c r="C185" s="28" t="s">
        <v>37</v>
      </c>
      <c r="D185" s="61" t="s">
        <v>39</v>
      </c>
      <c r="E185" s="15" t="s">
        <v>41</v>
      </c>
      <c r="F185" s="61" t="s">
        <v>27</v>
      </c>
      <c r="G185" s="51" t="s">
        <v>28</v>
      </c>
      <c r="H185" s="64" t="s">
        <v>43</v>
      </c>
      <c r="I185" s="21" t="s">
        <v>20</v>
      </c>
      <c r="J185" s="31" t="s">
        <v>21</v>
      </c>
      <c r="K185" s="31" t="s">
        <v>22</v>
      </c>
      <c r="L185" s="32" t="s">
        <v>111</v>
      </c>
      <c r="M185" s="36" t="s">
        <v>46</v>
      </c>
      <c r="N185" s="33" t="s">
        <v>113</v>
      </c>
      <c r="O185" s="100" t="s">
        <v>12</v>
      </c>
      <c r="P185" s="34" t="s">
        <v>13</v>
      </c>
      <c r="U185" s="95"/>
      <c r="V185" s="95"/>
      <c r="W185" s="95"/>
      <c r="X185" s="95"/>
    </row>
    <row r="186" spans="1:24" ht="21" customHeight="1">
      <c r="A186" s="4"/>
      <c r="B186" s="3"/>
      <c r="C186" s="3"/>
      <c r="D186" s="135">
        <v>0.73958333333333337</v>
      </c>
      <c r="E186" s="16">
        <v>84.430999999999997</v>
      </c>
      <c r="F186" s="79">
        <v>0</v>
      </c>
      <c r="G186" s="68">
        <v>20000</v>
      </c>
      <c r="H186" s="65">
        <v>0.15</v>
      </c>
      <c r="I186" s="19">
        <f>E186+F186</f>
        <v>84.430999999999997</v>
      </c>
      <c r="J186" s="2">
        <f>I186+H186</f>
        <v>84.581000000000003</v>
      </c>
      <c r="K186" s="2">
        <f>I186-H186</f>
        <v>84.280999999999992</v>
      </c>
      <c r="L186" s="47"/>
      <c r="M186" s="47"/>
      <c r="N186" s="1"/>
      <c r="O186" s="101" t="str">
        <f>IF(L186&lt;&gt;"",IF(M186="○",100,IF(M186="×",-100,"")),"")</f>
        <v/>
      </c>
      <c r="P186" s="45" t="str">
        <f>IF(M186="○","勝",IF(M186="×","敗",""))</f>
        <v/>
      </c>
      <c r="U186" s="95">
        <f>IF(AND(V186="",W186="")=TRUE,0,IF(AND(V186="勝",W186="敗")=TRUE,1,IF(AND(W186="勝",V186="敗")=TRUE,1,IF(AND(V186="勝",W186="")=TRUE,2,IF(AND(W186="勝",V186="")=TRUE,2,IF(AND(V186="敗",W186="")=TRUE,3,IF(AND(W186="敗",V186="")=TRUE,3,0)))))))</f>
        <v>2</v>
      </c>
      <c r="V186" s="95" t="str">
        <f>IF(L186="","",P186)</f>
        <v/>
      </c>
      <c r="W186" s="95" t="str">
        <f>IF(L188="","",P188)</f>
        <v>勝</v>
      </c>
      <c r="X186" s="95"/>
    </row>
    <row r="187" spans="1:24" ht="21" customHeight="1">
      <c r="A187" s="5">
        <v>46</v>
      </c>
      <c r="B187" s="140">
        <v>40645</v>
      </c>
      <c r="C187" s="141" t="str">
        <f>IF(B187="","",TEXT(B187,"(aaa)"))</f>
        <v>(火)</v>
      </c>
      <c r="D187" s="62" t="s">
        <v>39</v>
      </c>
      <c r="E187" s="11" t="s">
        <v>42</v>
      </c>
      <c r="F187" s="70" t="s">
        <v>27</v>
      </c>
      <c r="G187" s="63" t="s">
        <v>28</v>
      </c>
      <c r="H187" s="66" t="s">
        <v>44</v>
      </c>
      <c r="I187" s="20" t="s">
        <v>19</v>
      </c>
      <c r="J187" s="76" t="s">
        <v>21</v>
      </c>
      <c r="K187" s="76" t="s">
        <v>22</v>
      </c>
      <c r="L187" s="35" t="s">
        <v>111</v>
      </c>
      <c r="M187" s="48"/>
      <c r="N187" s="1"/>
      <c r="O187" s="101">
        <f>IF(AND(O186="",O188="")=TRUE,"",V187/SUM(V187:X187)*100)</f>
        <v>71.111111111111114</v>
      </c>
      <c r="P187" s="45" t="str">
        <f>IF(AND(L186="",L188="")=TRUE,"",V187&amp;"勝"&amp;W187&amp;"敗"&amp;X187&amp;"引")</f>
        <v>32勝13敗0引</v>
      </c>
      <c r="U187" s="95"/>
      <c r="V187" s="95">
        <f>IF(U186=2,V183+1,IF(U186=0,0,V183))</f>
        <v>32</v>
      </c>
      <c r="W187" s="95">
        <f>IF(U186=3,W183+1,IF(U186=0,0,W183))</f>
        <v>13</v>
      </c>
      <c r="X187" s="95">
        <f>IF(U186=1,X183+1,X183)</f>
        <v>0</v>
      </c>
    </row>
    <row r="188" spans="1:24" ht="21.75" thickBot="1">
      <c r="A188" s="6"/>
      <c r="B188" s="7"/>
      <c r="C188" s="7"/>
      <c r="D188" s="75">
        <v>0.87291666666666701</v>
      </c>
      <c r="E188" s="17">
        <v>84.914000000000001</v>
      </c>
      <c r="F188" s="80">
        <v>0</v>
      </c>
      <c r="G188" s="105">
        <v>20000</v>
      </c>
      <c r="H188" s="67">
        <v>0.15</v>
      </c>
      <c r="I188" s="22">
        <f>E188+F188</f>
        <v>84.914000000000001</v>
      </c>
      <c r="J188" s="57">
        <f>I188-H188</f>
        <v>84.763999999999996</v>
      </c>
      <c r="K188" s="57">
        <f>I188+H188</f>
        <v>85.064000000000007</v>
      </c>
      <c r="L188" s="53">
        <v>1</v>
      </c>
      <c r="M188" s="53" t="s">
        <v>45</v>
      </c>
      <c r="N188" s="8">
        <v>2920</v>
      </c>
      <c r="O188" s="103">
        <f>IF(L188&lt;&gt;"",IF(M188="○",100,IF(M188="×",-100,"")),"")</f>
        <v>100</v>
      </c>
      <c r="P188" s="54" t="str">
        <f>IF(M188="○","勝",IF(M188="×","敗",""))</f>
        <v>勝</v>
      </c>
      <c r="Q188" s="211"/>
      <c r="R188" s="212"/>
      <c r="S188" s="212"/>
      <c r="T188" s="213"/>
      <c r="U188" s="95"/>
      <c r="V188" s="95"/>
      <c r="W188" s="95"/>
      <c r="X188" s="95"/>
    </row>
    <row r="189" spans="1:24" ht="21" customHeight="1">
      <c r="A189" s="9" t="s">
        <v>112</v>
      </c>
      <c r="B189" s="28" t="s">
        <v>40</v>
      </c>
      <c r="C189" s="28" t="s">
        <v>37</v>
      </c>
      <c r="D189" s="61" t="s">
        <v>39</v>
      </c>
      <c r="E189" s="15" t="s">
        <v>41</v>
      </c>
      <c r="F189" s="61" t="s">
        <v>27</v>
      </c>
      <c r="G189" s="51" t="s">
        <v>28</v>
      </c>
      <c r="H189" s="64" t="s">
        <v>43</v>
      </c>
      <c r="I189" s="21" t="s">
        <v>20</v>
      </c>
      <c r="J189" s="31" t="s">
        <v>21</v>
      </c>
      <c r="K189" s="31" t="s">
        <v>22</v>
      </c>
      <c r="L189" s="32" t="s">
        <v>111</v>
      </c>
      <c r="M189" s="36" t="s">
        <v>46</v>
      </c>
      <c r="N189" s="33" t="s">
        <v>113</v>
      </c>
      <c r="O189" s="100" t="s">
        <v>12</v>
      </c>
      <c r="P189" s="34" t="s">
        <v>13</v>
      </c>
      <c r="U189" s="95"/>
      <c r="V189" s="95"/>
      <c r="W189" s="95"/>
      <c r="X189" s="95"/>
    </row>
    <row r="190" spans="1:24" ht="21" customHeight="1">
      <c r="A190" s="4"/>
      <c r="B190" s="3"/>
      <c r="C190" s="3"/>
      <c r="D190" s="135">
        <v>0.625</v>
      </c>
      <c r="E190" s="16">
        <v>83.593000000000004</v>
      </c>
      <c r="F190" s="79">
        <v>0</v>
      </c>
      <c r="G190" s="68">
        <v>10000</v>
      </c>
      <c r="H190" s="65">
        <v>0.15</v>
      </c>
      <c r="I190" s="19">
        <f>E190+F190</f>
        <v>83.593000000000004</v>
      </c>
      <c r="J190" s="2">
        <f>I190+H190</f>
        <v>83.743000000000009</v>
      </c>
      <c r="K190" s="2">
        <f>I190-H190</f>
        <v>83.442999999999998</v>
      </c>
      <c r="L190" s="47"/>
      <c r="M190" s="47"/>
      <c r="N190" s="1"/>
      <c r="O190" s="101" t="str">
        <f>IF(L190&lt;&gt;"",IF(M190="○",100,IF(M190="×",-100,"")),"")</f>
        <v/>
      </c>
      <c r="P190" s="45" t="str">
        <f>IF(M190="○","勝",IF(M190="×","敗",""))</f>
        <v/>
      </c>
      <c r="U190" s="95">
        <f>IF(AND(V190="",W190="")=TRUE,0,IF(AND(V190="勝",W190="敗")=TRUE,1,IF(AND(W190="勝",V190="敗")=TRUE,1,IF(AND(V190="勝",W190="")=TRUE,2,IF(AND(W190="勝",V190="")=TRUE,2,IF(AND(V190="敗",W190="")=TRUE,3,IF(AND(W190="敗",V190="")=TRUE,3,0)))))))</f>
        <v>3</v>
      </c>
      <c r="V190" s="95" t="str">
        <f>IF(L190="","",P190)</f>
        <v/>
      </c>
      <c r="W190" s="95" t="str">
        <f>IF(L192="","",P192)</f>
        <v>敗</v>
      </c>
      <c r="X190" s="95"/>
    </row>
    <row r="191" spans="1:24" ht="21" customHeight="1">
      <c r="A191" s="5">
        <v>47</v>
      </c>
      <c r="B191" s="140">
        <v>40647</v>
      </c>
      <c r="C191" s="141" t="str">
        <f>IF(B191="","",TEXT(B191,"(aaa)"))</f>
        <v>(木)</v>
      </c>
      <c r="D191" s="62" t="s">
        <v>39</v>
      </c>
      <c r="E191" s="11" t="s">
        <v>42</v>
      </c>
      <c r="F191" s="70" t="s">
        <v>27</v>
      </c>
      <c r="G191" s="63" t="s">
        <v>28</v>
      </c>
      <c r="H191" s="66" t="s">
        <v>44</v>
      </c>
      <c r="I191" s="20" t="s">
        <v>19</v>
      </c>
      <c r="J191" s="76" t="s">
        <v>21</v>
      </c>
      <c r="K191" s="76" t="s">
        <v>22</v>
      </c>
      <c r="L191" s="35" t="s">
        <v>111</v>
      </c>
      <c r="M191" s="48"/>
      <c r="N191" s="1"/>
      <c r="O191" s="101">
        <f>IF(AND(O190="",O192="")=TRUE,"",V191/SUM(V191:X191)*100)</f>
        <v>69.565217391304344</v>
      </c>
      <c r="P191" s="45" t="str">
        <f>IF(AND(L190="",L192="")=TRUE,"",V191&amp;"勝"&amp;W191&amp;"敗"&amp;X191&amp;"引")</f>
        <v>32勝14敗0引</v>
      </c>
      <c r="U191" s="95"/>
      <c r="V191" s="95">
        <f>IF(U190=2,V187+1,IF(U190=0,0,V187))</f>
        <v>32</v>
      </c>
      <c r="W191" s="95">
        <f>IF(U190=3,W187+1,IF(U190=0,0,W187))</f>
        <v>14</v>
      </c>
      <c r="X191" s="95">
        <f>IF(U190=1,X187+1,X187)</f>
        <v>0</v>
      </c>
    </row>
    <row r="192" spans="1:24" ht="21" customHeight="1" thickBot="1">
      <c r="A192" s="6"/>
      <c r="B192" s="7"/>
      <c r="C192" s="7"/>
      <c r="D192" s="75">
        <v>0.77500000000000002</v>
      </c>
      <c r="E192" s="17">
        <v>83.105999999999995</v>
      </c>
      <c r="F192" s="80">
        <v>0</v>
      </c>
      <c r="G192" s="105">
        <v>10000</v>
      </c>
      <c r="H192" s="67">
        <v>0.15</v>
      </c>
      <c r="I192" s="22">
        <f>E192+F192</f>
        <v>83.105999999999995</v>
      </c>
      <c r="J192" s="57">
        <f>I192-H192</f>
        <v>82.955999999999989</v>
      </c>
      <c r="K192" s="57">
        <f>I192+H192</f>
        <v>83.256</v>
      </c>
      <c r="L192" s="53">
        <v>1</v>
      </c>
      <c r="M192" s="53" t="s">
        <v>47</v>
      </c>
      <c r="N192" s="8">
        <v>-1550</v>
      </c>
      <c r="O192" s="103">
        <f>IF(L192&lt;&gt;"",IF(M192="○",100,IF(M192="×",-100,"")),"")</f>
        <v>-100</v>
      </c>
      <c r="P192" s="54" t="str">
        <f>IF(M192="○","勝",IF(M192="×","敗",""))</f>
        <v>敗</v>
      </c>
      <c r="Q192" s="211"/>
      <c r="R192" s="212"/>
      <c r="S192" s="212"/>
      <c r="T192" s="213"/>
      <c r="U192" s="95"/>
      <c r="V192" s="95"/>
      <c r="W192" s="95"/>
      <c r="X192" s="95"/>
    </row>
    <row r="193" spans="1:24" ht="21" customHeight="1">
      <c r="A193" s="9" t="s">
        <v>112</v>
      </c>
      <c r="B193" s="28" t="s">
        <v>40</v>
      </c>
      <c r="C193" s="28" t="s">
        <v>37</v>
      </c>
      <c r="D193" s="61" t="s">
        <v>39</v>
      </c>
      <c r="E193" s="15" t="s">
        <v>41</v>
      </c>
      <c r="F193" s="61" t="s">
        <v>27</v>
      </c>
      <c r="G193" s="51" t="s">
        <v>28</v>
      </c>
      <c r="H193" s="64" t="s">
        <v>43</v>
      </c>
      <c r="I193" s="21" t="s">
        <v>20</v>
      </c>
      <c r="J193" s="31" t="s">
        <v>21</v>
      </c>
      <c r="K193" s="31" t="s">
        <v>22</v>
      </c>
      <c r="L193" s="32" t="s">
        <v>111</v>
      </c>
      <c r="M193" s="36" t="s">
        <v>46</v>
      </c>
      <c r="N193" s="33" t="s">
        <v>113</v>
      </c>
      <c r="O193" s="100" t="s">
        <v>12</v>
      </c>
      <c r="P193" s="34" t="s">
        <v>13</v>
      </c>
      <c r="U193" s="95"/>
      <c r="V193" s="95"/>
      <c r="W193" s="95"/>
      <c r="X193" s="95"/>
    </row>
    <row r="194" spans="1:24" ht="21" customHeight="1">
      <c r="A194" s="4"/>
      <c r="B194" s="3"/>
      <c r="C194" s="3"/>
      <c r="D194" s="135">
        <v>0.78541666666666676</v>
      </c>
      <c r="E194" s="16">
        <v>82.668999999999997</v>
      </c>
      <c r="F194" s="79">
        <v>0</v>
      </c>
      <c r="G194" s="68">
        <v>20000</v>
      </c>
      <c r="H194" s="65">
        <v>0.15</v>
      </c>
      <c r="I194" s="19">
        <f>E194+F194</f>
        <v>82.668999999999997</v>
      </c>
      <c r="J194" s="2">
        <f>I194+H194</f>
        <v>82.819000000000003</v>
      </c>
      <c r="K194" s="2">
        <f>I194-H194</f>
        <v>82.518999999999991</v>
      </c>
      <c r="L194" s="47"/>
      <c r="M194" s="47"/>
      <c r="N194" s="1"/>
      <c r="O194" s="101" t="str">
        <f>IF(L194&lt;&gt;"",IF(M194="○",100,IF(M194="×",-100,"")),"")</f>
        <v/>
      </c>
      <c r="P194" s="45" t="str">
        <f>IF(M194="○","勝",IF(M194="×","敗",""))</f>
        <v/>
      </c>
      <c r="U194" s="95">
        <f>IF(AND(V194="",W194="")=TRUE,0,IF(AND(V194="勝",W194="敗")=TRUE,1,IF(AND(W194="勝",V194="敗")=TRUE,1,IF(AND(V194="勝",W194="")=TRUE,2,IF(AND(W194="勝",V194="")=TRUE,2,IF(AND(V194="敗",W194="")=TRUE,3,IF(AND(W194="敗",V194="")=TRUE,3,0)))))))</f>
        <v>3</v>
      </c>
      <c r="V194" s="95" t="str">
        <f>IF(L194="","",P194)</f>
        <v/>
      </c>
      <c r="W194" s="95" t="str">
        <f>IF(L196="","",P196)</f>
        <v>敗</v>
      </c>
      <c r="X194" s="95"/>
    </row>
    <row r="195" spans="1:24" ht="21" customHeight="1">
      <c r="A195" s="5">
        <v>48</v>
      </c>
      <c r="B195" s="140">
        <v>40652</v>
      </c>
      <c r="C195" s="141" t="str">
        <f>IF(B195="","",TEXT(B195,"(aaa)"))</f>
        <v>(火)</v>
      </c>
      <c r="D195" s="62" t="s">
        <v>39</v>
      </c>
      <c r="E195" s="11" t="s">
        <v>42</v>
      </c>
      <c r="F195" s="70" t="s">
        <v>27</v>
      </c>
      <c r="G195" s="63" t="s">
        <v>28</v>
      </c>
      <c r="H195" s="66" t="s">
        <v>44</v>
      </c>
      <c r="I195" s="20" t="s">
        <v>19</v>
      </c>
      <c r="J195" s="76" t="s">
        <v>21</v>
      </c>
      <c r="K195" s="76" t="s">
        <v>22</v>
      </c>
      <c r="L195" s="35" t="s">
        <v>111</v>
      </c>
      <c r="M195" s="48"/>
      <c r="N195" s="1"/>
      <c r="O195" s="101">
        <f>IF(AND(O194="",O196="")=TRUE,"",V195/SUM(V195:X195)*100)</f>
        <v>68.085106382978722</v>
      </c>
      <c r="P195" s="45" t="str">
        <f>IF(AND(L194="",L196="")=TRUE,"",V195&amp;"勝"&amp;W195&amp;"敗"&amp;X195&amp;"引")</f>
        <v>32勝15敗0引</v>
      </c>
      <c r="U195" s="95"/>
      <c r="V195" s="95">
        <f>IF(U194=2,V191+1,IF(U194=0,0,V191))</f>
        <v>32</v>
      </c>
      <c r="W195" s="95">
        <f>IF(U194=3,W191+1,IF(U194=0,0,W191))</f>
        <v>15</v>
      </c>
      <c r="X195" s="95">
        <f>IF(U194=1,X191+1,X191)</f>
        <v>0</v>
      </c>
    </row>
    <row r="196" spans="1:24" ht="21" customHeight="1" thickBot="1">
      <c r="A196" s="6"/>
      <c r="B196" s="7"/>
      <c r="C196" s="7"/>
      <c r="D196" s="75">
        <v>0.65833333333333333</v>
      </c>
      <c r="E196" s="17">
        <v>82.414000000000001</v>
      </c>
      <c r="F196" s="80">
        <v>0</v>
      </c>
      <c r="G196" s="105">
        <v>20000</v>
      </c>
      <c r="H196" s="67">
        <v>0.15</v>
      </c>
      <c r="I196" s="22">
        <f>E196+F196</f>
        <v>82.414000000000001</v>
      </c>
      <c r="J196" s="57">
        <f>I196-H196</f>
        <v>82.263999999999996</v>
      </c>
      <c r="K196" s="57">
        <f>I196+H196</f>
        <v>82.564000000000007</v>
      </c>
      <c r="L196" s="53">
        <v>1</v>
      </c>
      <c r="M196" s="53" t="s">
        <v>47</v>
      </c>
      <c r="N196" s="8">
        <v>-3300</v>
      </c>
      <c r="O196" s="103">
        <f>IF(L196&lt;&gt;"",IF(M196="○",100,IF(M196="×",-100,"")),"")</f>
        <v>-100</v>
      </c>
      <c r="P196" s="54" t="str">
        <f>IF(M196="○","勝",IF(M196="×","敗",""))</f>
        <v>敗</v>
      </c>
      <c r="Q196" s="211"/>
      <c r="R196" s="212"/>
      <c r="S196" s="212"/>
      <c r="T196" s="213"/>
      <c r="U196" s="95"/>
      <c r="V196" s="95"/>
      <c r="W196" s="95"/>
      <c r="X196" s="95"/>
    </row>
    <row r="197" spans="1:24" ht="21" customHeight="1">
      <c r="A197" s="9" t="s">
        <v>112</v>
      </c>
      <c r="B197" s="28" t="s">
        <v>40</v>
      </c>
      <c r="C197" s="28" t="s">
        <v>37</v>
      </c>
      <c r="D197" s="61" t="s">
        <v>39</v>
      </c>
      <c r="E197" s="15" t="s">
        <v>41</v>
      </c>
      <c r="F197" s="61" t="s">
        <v>27</v>
      </c>
      <c r="G197" s="51" t="s">
        <v>28</v>
      </c>
      <c r="H197" s="64" t="s">
        <v>43</v>
      </c>
      <c r="I197" s="21" t="s">
        <v>20</v>
      </c>
      <c r="J197" s="31" t="s">
        <v>21</v>
      </c>
      <c r="K197" s="31" t="s">
        <v>22</v>
      </c>
      <c r="L197" s="32" t="s">
        <v>111</v>
      </c>
      <c r="M197" s="36" t="s">
        <v>46</v>
      </c>
      <c r="N197" s="33" t="s">
        <v>113</v>
      </c>
      <c r="O197" s="100" t="s">
        <v>12</v>
      </c>
      <c r="P197" s="34" t="s">
        <v>13</v>
      </c>
      <c r="U197" s="95"/>
      <c r="V197" s="95"/>
      <c r="W197" s="95"/>
      <c r="X197" s="95"/>
    </row>
    <row r="198" spans="1:24" ht="21" customHeight="1">
      <c r="A198" s="4"/>
      <c r="B198" s="3"/>
      <c r="C198" s="3"/>
      <c r="D198" s="135">
        <v>0.6875</v>
      </c>
      <c r="E198" s="16">
        <v>82.174999999999997</v>
      </c>
      <c r="F198" s="79">
        <v>0</v>
      </c>
      <c r="G198" s="68">
        <v>10000</v>
      </c>
      <c r="H198" s="65">
        <v>0.15</v>
      </c>
      <c r="I198" s="19">
        <f>E198+F198</f>
        <v>82.174999999999997</v>
      </c>
      <c r="J198" s="2">
        <f>I198+H198</f>
        <v>82.325000000000003</v>
      </c>
      <c r="K198" s="2">
        <f>I198-H198</f>
        <v>82.024999999999991</v>
      </c>
      <c r="L198" s="47"/>
      <c r="M198" s="47"/>
      <c r="N198" s="1"/>
      <c r="O198" s="101" t="str">
        <f>IF(L198&lt;&gt;"",IF(M198="○",100,IF(M198="×",-100,"")),"")</f>
        <v/>
      </c>
      <c r="P198" s="45" t="str">
        <f>IF(M198="○","勝",IF(M198="×","敗",""))</f>
        <v/>
      </c>
      <c r="U198" s="95">
        <f>IF(AND(V198="",W198="")=TRUE,0,IF(AND(V198="勝",W198="敗")=TRUE,1,IF(AND(W198="勝",V198="敗")=TRUE,1,IF(AND(V198="勝",W198="")=TRUE,2,IF(AND(W198="勝",V198="")=TRUE,2,IF(AND(V198="敗",W198="")=TRUE,3,IF(AND(W198="敗",V198="")=TRUE,3,0)))))))</f>
        <v>2</v>
      </c>
      <c r="V198" s="95" t="str">
        <f>IF(L198="","",P198)</f>
        <v/>
      </c>
      <c r="W198" s="95" t="str">
        <f>IF(L200="","",P200)</f>
        <v>勝</v>
      </c>
      <c r="X198" s="95"/>
    </row>
    <row r="199" spans="1:24" ht="21" customHeight="1">
      <c r="A199" s="5">
        <v>49</v>
      </c>
      <c r="B199" s="140">
        <v>40654</v>
      </c>
      <c r="C199" s="141" t="str">
        <f>IF(B199="","",TEXT(B199,"(aaa)"))</f>
        <v>(木)</v>
      </c>
      <c r="D199" s="62" t="s">
        <v>39</v>
      </c>
      <c r="E199" s="11" t="s">
        <v>42</v>
      </c>
      <c r="F199" s="70" t="s">
        <v>27</v>
      </c>
      <c r="G199" s="63" t="s">
        <v>28</v>
      </c>
      <c r="H199" s="66" t="s">
        <v>44</v>
      </c>
      <c r="I199" s="20" t="s">
        <v>19</v>
      </c>
      <c r="J199" s="76" t="s">
        <v>21</v>
      </c>
      <c r="K199" s="76" t="s">
        <v>22</v>
      </c>
      <c r="L199" s="35" t="s">
        <v>111</v>
      </c>
      <c r="M199" s="48"/>
      <c r="N199" s="1"/>
      <c r="O199" s="101">
        <f>IF(AND(O198="",O200="")=TRUE,"",V199/SUM(V199:X199)*100)</f>
        <v>68.75</v>
      </c>
      <c r="P199" s="45" t="str">
        <f>IF(AND(L198="",L200="")=TRUE,"",V199&amp;"勝"&amp;W199&amp;"敗"&amp;X199&amp;"引")</f>
        <v>33勝15敗0引</v>
      </c>
      <c r="U199" s="95"/>
      <c r="V199" s="95">
        <f>IF(U198=2,V195+1,IF(U198=0,0,V195))</f>
        <v>33</v>
      </c>
      <c r="W199" s="95">
        <f>IF(U198=3,W195+1,IF(U198=0,0,W195))</f>
        <v>15</v>
      </c>
      <c r="X199" s="95">
        <f>IF(U198=1,X195+1,X195)</f>
        <v>0</v>
      </c>
    </row>
    <row r="200" spans="1:24" ht="21" customHeight="1" thickBot="1">
      <c r="A200" s="6"/>
      <c r="B200" s="7"/>
      <c r="C200" s="7"/>
      <c r="D200" s="75">
        <v>0.77083333333333337</v>
      </c>
      <c r="E200" s="17">
        <v>81.866</v>
      </c>
      <c r="F200" s="80">
        <v>0</v>
      </c>
      <c r="G200" s="105">
        <v>10000</v>
      </c>
      <c r="H200" s="67">
        <v>0.15</v>
      </c>
      <c r="I200" s="22">
        <f>E200+F200</f>
        <v>81.866</v>
      </c>
      <c r="J200" s="57">
        <f>I200-H200</f>
        <v>81.715999999999994</v>
      </c>
      <c r="K200" s="57">
        <f>I200+H200</f>
        <v>82.016000000000005</v>
      </c>
      <c r="L200" s="53">
        <v>1</v>
      </c>
      <c r="M200" s="53" t="s">
        <v>45</v>
      </c>
      <c r="N200" s="8">
        <v>1490</v>
      </c>
      <c r="O200" s="103">
        <f>IF(L200&lt;&gt;"",IF(M200="○",100,IF(M200="×",-100,"")),"")</f>
        <v>100</v>
      </c>
      <c r="P200" s="54" t="str">
        <f>IF(M200="○","勝",IF(M200="×","敗",""))</f>
        <v>勝</v>
      </c>
      <c r="Q200" s="185"/>
      <c r="R200" s="186"/>
      <c r="S200" s="186"/>
      <c r="T200" s="187"/>
      <c r="U200" s="95"/>
      <c r="V200" s="95"/>
      <c r="W200" s="95"/>
      <c r="X200" s="95"/>
    </row>
    <row r="201" spans="1:24" ht="21" customHeight="1">
      <c r="A201" s="9" t="s">
        <v>112</v>
      </c>
      <c r="B201" s="28" t="s">
        <v>40</v>
      </c>
      <c r="C201" s="28" t="s">
        <v>37</v>
      </c>
      <c r="D201" s="61" t="s">
        <v>39</v>
      </c>
      <c r="E201" s="15" t="s">
        <v>41</v>
      </c>
      <c r="F201" s="61" t="s">
        <v>27</v>
      </c>
      <c r="G201" s="51" t="s">
        <v>28</v>
      </c>
      <c r="H201" s="64" t="s">
        <v>43</v>
      </c>
      <c r="I201" s="21" t="s">
        <v>20</v>
      </c>
      <c r="J201" s="31" t="s">
        <v>21</v>
      </c>
      <c r="K201" s="31" t="s">
        <v>22</v>
      </c>
      <c r="L201" s="32" t="s">
        <v>111</v>
      </c>
      <c r="M201" s="36" t="s">
        <v>46</v>
      </c>
      <c r="N201" s="33" t="s">
        <v>113</v>
      </c>
      <c r="O201" s="100" t="s">
        <v>12</v>
      </c>
      <c r="P201" s="34" t="s">
        <v>13</v>
      </c>
      <c r="U201" s="95"/>
      <c r="V201" s="95"/>
      <c r="W201" s="95"/>
      <c r="X201" s="95"/>
    </row>
    <row r="202" spans="1:24" ht="21" customHeight="1">
      <c r="A202" s="4"/>
      <c r="B202" s="3"/>
      <c r="C202" s="3"/>
      <c r="D202" s="135">
        <v>0.66666666666666663</v>
      </c>
      <c r="E202" s="16">
        <v>81.813999999999993</v>
      </c>
      <c r="F202" s="79">
        <v>0</v>
      </c>
      <c r="G202" s="68">
        <v>2000</v>
      </c>
      <c r="H202" s="189">
        <v>0.153</v>
      </c>
      <c r="I202" s="19">
        <f>E202+F202</f>
        <v>81.813999999999993</v>
      </c>
      <c r="J202" s="2">
        <f>I202+H202</f>
        <v>81.966999999999999</v>
      </c>
      <c r="K202" s="2">
        <f>I202-H202</f>
        <v>81.660999999999987</v>
      </c>
      <c r="L202" s="47">
        <v>1</v>
      </c>
      <c r="M202" s="47" t="s">
        <v>47</v>
      </c>
      <c r="N202" s="1">
        <v>-3120</v>
      </c>
      <c r="O202" s="101">
        <f>IF(L202&lt;&gt;"",IF(M202="○",100,IF(M202="×",-100,"")),"")</f>
        <v>-100</v>
      </c>
      <c r="P202" s="45" t="str">
        <f>IF(M202="○","勝",IF(M202="×","敗",""))</f>
        <v>敗</v>
      </c>
      <c r="U202" s="95">
        <f>IF(AND(V202="",W202="")=TRUE,0,IF(AND(V202="勝",W202="敗")=TRUE,1,IF(AND(W202="勝",V202="敗")=TRUE,1,IF(AND(V202="勝",W202="")=TRUE,2,IF(AND(W202="勝",V202="")=TRUE,2,IF(AND(V202="敗",W202="")=TRUE,3,IF(AND(W202="敗",V202="")=TRUE,3,0)))))))</f>
        <v>3</v>
      </c>
      <c r="V202" s="95" t="str">
        <f>IF(L202="","",P202)</f>
        <v>敗</v>
      </c>
      <c r="W202" s="95" t="str">
        <f>IF(L204="","",P204)</f>
        <v/>
      </c>
      <c r="X202" s="95"/>
    </row>
    <row r="203" spans="1:24" ht="21" customHeight="1">
      <c r="A203" s="5">
        <v>50</v>
      </c>
      <c r="B203" s="140">
        <v>40659</v>
      </c>
      <c r="C203" s="141" t="str">
        <f>IF(B203="","",TEXT(B203,"(aaa)"))</f>
        <v>(火)</v>
      </c>
      <c r="D203" s="62" t="s">
        <v>39</v>
      </c>
      <c r="E203" s="11" t="s">
        <v>42</v>
      </c>
      <c r="F203" s="70" t="s">
        <v>27</v>
      </c>
      <c r="G203" s="63" t="s">
        <v>28</v>
      </c>
      <c r="H203" s="66" t="s">
        <v>44</v>
      </c>
      <c r="I203" s="20" t="s">
        <v>19</v>
      </c>
      <c r="J203" s="76" t="s">
        <v>21</v>
      </c>
      <c r="K203" s="76" t="s">
        <v>22</v>
      </c>
      <c r="L203" s="35" t="s">
        <v>111</v>
      </c>
      <c r="M203" s="48"/>
      <c r="N203" s="1"/>
      <c r="O203" s="101">
        <f>IF(AND(O202="",O204="")=TRUE,"",V203/SUM(V203:X203)*100)</f>
        <v>67.346938775510196</v>
      </c>
      <c r="P203" s="45" t="str">
        <f>IF(AND(L202="",L204="")=TRUE,"",V203&amp;"勝"&amp;W203&amp;"敗"&amp;X203&amp;"引")</f>
        <v>33勝16敗0引</v>
      </c>
      <c r="U203" s="95"/>
      <c r="V203" s="95">
        <f>IF(U202=2,V199+1,IF(U202=0,0,V199))</f>
        <v>33</v>
      </c>
      <c r="W203" s="95">
        <f>IF(U202=3,W199+1,IF(U202=0,0,W199))</f>
        <v>16</v>
      </c>
      <c r="X203" s="95">
        <f>IF(U202=1,X199+1,X199)</f>
        <v>0</v>
      </c>
    </row>
    <row r="204" spans="1:24" ht="21" customHeight="1" thickBot="1">
      <c r="A204" s="6"/>
      <c r="B204" s="7"/>
      <c r="C204" s="7"/>
      <c r="D204" s="75"/>
      <c r="E204" s="17"/>
      <c r="F204" s="80"/>
      <c r="G204" s="105">
        <v>10000</v>
      </c>
      <c r="H204" s="67">
        <v>0.15</v>
      </c>
      <c r="I204" s="22">
        <f>E204+F204</f>
        <v>0</v>
      </c>
      <c r="J204" s="57">
        <f>I204-H204</f>
        <v>-0.15</v>
      </c>
      <c r="K204" s="57">
        <f>I204+H204</f>
        <v>0.15</v>
      </c>
      <c r="L204" s="53"/>
      <c r="M204" s="53"/>
      <c r="N204" s="8"/>
      <c r="O204" s="103" t="str">
        <f>IF(L204&lt;&gt;"",IF(M204="○",100,IF(M204="×",-100,"")),"")</f>
        <v/>
      </c>
      <c r="P204" s="54" t="str">
        <f>IF(M204="○","勝",IF(M204="×","敗",""))</f>
        <v/>
      </c>
      <c r="Q204" s="185"/>
      <c r="R204" s="186"/>
      <c r="S204" s="186"/>
      <c r="T204" s="187"/>
      <c r="U204" s="95"/>
      <c r="V204" s="95"/>
      <c r="W204" s="95"/>
      <c r="X204" s="95"/>
    </row>
    <row r="205" spans="1:24" ht="21" customHeight="1">
      <c r="A205" s="9" t="s">
        <v>112</v>
      </c>
      <c r="B205" s="28" t="s">
        <v>40</v>
      </c>
      <c r="C205" s="28" t="s">
        <v>37</v>
      </c>
      <c r="D205" s="61" t="s">
        <v>39</v>
      </c>
      <c r="E205" s="15" t="s">
        <v>41</v>
      </c>
      <c r="F205" s="61" t="s">
        <v>27</v>
      </c>
      <c r="G205" s="51" t="s">
        <v>28</v>
      </c>
      <c r="H205" s="64" t="s">
        <v>43</v>
      </c>
      <c r="I205" s="21" t="s">
        <v>20</v>
      </c>
      <c r="J205" s="31" t="s">
        <v>21</v>
      </c>
      <c r="K205" s="31" t="s">
        <v>22</v>
      </c>
      <c r="L205" s="32" t="s">
        <v>111</v>
      </c>
      <c r="M205" s="36" t="s">
        <v>46</v>
      </c>
      <c r="N205" s="33" t="s">
        <v>113</v>
      </c>
      <c r="O205" s="100" t="s">
        <v>12</v>
      </c>
      <c r="P205" s="34" t="s">
        <v>13</v>
      </c>
      <c r="Q205" s="190">
        <v>40659</v>
      </c>
      <c r="U205" s="95"/>
      <c r="V205" s="95"/>
      <c r="W205" s="95"/>
      <c r="X205" s="95"/>
    </row>
    <row r="206" spans="1:24" ht="21" customHeight="1">
      <c r="A206" s="4"/>
      <c r="B206" s="3"/>
      <c r="C206" s="3"/>
      <c r="D206" s="135"/>
      <c r="E206" s="16"/>
      <c r="F206" s="79"/>
      <c r="G206" s="68">
        <v>10000</v>
      </c>
      <c r="H206" s="65">
        <v>0.15</v>
      </c>
      <c r="I206" s="19">
        <f>E206+F206</f>
        <v>0</v>
      </c>
      <c r="J206" s="2">
        <f>I206+H206</f>
        <v>0.15</v>
      </c>
      <c r="K206" s="2">
        <f>I206-H206</f>
        <v>-0.15</v>
      </c>
      <c r="L206" s="47"/>
      <c r="M206" s="47"/>
      <c r="N206" s="1"/>
      <c r="O206" s="101" t="str">
        <f>IF(L206&lt;&gt;"",IF(M206="○",100,IF(M206="×",-100,"")),"")</f>
        <v/>
      </c>
      <c r="P206" s="45" t="str">
        <f>IF(M206="○","勝",IF(M206="×","敗",""))</f>
        <v/>
      </c>
      <c r="Q206" t="s">
        <v>121</v>
      </c>
      <c r="U206" s="95">
        <f>IF(AND(V206="",W206="")=TRUE,0,IF(AND(V206="勝",W206="敗")=TRUE,1,IF(AND(W206="勝",V206="敗")=TRUE,1,IF(AND(V206="勝",W206="")=TRUE,2,IF(AND(W206="勝",V206="")=TRUE,2,IF(AND(V206="敗",W206="")=TRUE,3,IF(AND(W206="敗",V206="")=TRUE,3,0)))))))</f>
        <v>2</v>
      </c>
      <c r="V206" s="95" t="str">
        <f>IF(L206="","",P206)</f>
        <v/>
      </c>
      <c r="W206" s="95" t="str">
        <f>IF(L208="","",P208)</f>
        <v>勝</v>
      </c>
      <c r="X206" s="95"/>
    </row>
    <row r="207" spans="1:24" ht="21" customHeight="1">
      <c r="A207" s="5">
        <v>51</v>
      </c>
      <c r="B207" s="140">
        <v>40659</v>
      </c>
      <c r="C207" s="141" t="str">
        <f>IF(B207="","",TEXT(B207,"(aaa)"))</f>
        <v>(火)</v>
      </c>
      <c r="D207" s="62" t="s">
        <v>39</v>
      </c>
      <c r="E207" s="11" t="s">
        <v>42</v>
      </c>
      <c r="F207" s="70" t="s">
        <v>27</v>
      </c>
      <c r="G207" s="63" t="s">
        <v>28</v>
      </c>
      <c r="H207" s="66" t="s">
        <v>44</v>
      </c>
      <c r="I207" s="20" t="s">
        <v>19</v>
      </c>
      <c r="J207" s="76" t="s">
        <v>21</v>
      </c>
      <c r="K207" s="76" t="s">
        <v>22</v>
      </c>
      <c r="L207" s="35" t="s">
        <v>111</v>
      </c>
      <c r="M207" s="48"/>
      <c r="N207" s="1"/>
      <c r="O207" s="101">
        <f>IF(AND(O206="",O208="")=TRUE,"",V207/SUM(V207:X207)*100)</f>
        <v>68</v>
      </c>
      <c r="P207" s="45" t="str">
        <f>IF(AND(L206="",L208="")=TRUE,"",V207&amp;"勝"&amp;W207&amp;"敗"&amp;X207&amp;"引")</f>
        <v>34勝16敗0引</v>
      </c>
      <c r="U207" s="95"/>
      <c r="V207" s="95">
        <f>IF(U206=2,V203+1,IF(U206=0,0,V203))</f>
        <v>34</v>
      </c>
      <c r="W207" s="95">
        <f>IF(U206=3,W203+1,IF(U206=0,0,W203))</f>
        <v>16</v>
      </c>
      <c r="X207" s="95">
        <f>IF(U206=1,X203+1,X203)</f>
        <v>0</v>
      </c>
    </row>
    <row r="208" spans="1:24" ht="21" customHeight="1" thickBot="1">
      <c r="A208" s="6"/>
      <c r="B208" s="7"/>
      <c r="C208" s="7"/>
      <c r="D208" s="75">
        <v>0.72499999999999998</v>
      </c>
      <c r="E208" s="17">
        <v>81.614000000000004</v>
      </c>
      <c r="F208" s="80">
        <v>0</v>
      </c>
      <c r="G208" s="105">
        <v>2000</v>
      </c>
      <c r="H208" s="67">
        <v>0.153</v>
      </c>
      <c r="I208" s="22">
        <f>E208+F208</f>
        <v>81.614000000000004</v>
      </c>
      <c r="J208" s="57">
        <f>I208-H208</f>
        <v>81.460999999999999</v>
      </c>
      <c r="K208" s="57">
        <f>I208+H208</f>
        <v>81.76700000000001</v>
      </c>
      <c r="L208" s="53">
        <v>1</v>
      </c>
      <c r="M208" s="53" t="s">
        <v>45</v>
      </c>
      <c r="N208" s="8">
        <v>3060</v>
      </c>
      <c r="O208" s="103">
        <f>IF(L208&lt;&gt;"",IF(M208="○",100,IF(M208="×",-100,"")),"")</f>
        <v>100</v>
      </c>
      <c r="P208" s="54" t="str">
        <f>IF(M208="○","勝",IF(M208="×","敗",""))</f>
        <v>勝</v>
      </c>
      <c r="Q208" s="185"/>
      <c r="R208" s="186"/>
      <c r="S208" s="186"/>
      <c r="T208" s="187"/>
      <c r="U208" s="95"/>
      <c r="V208" s="95"/>
      <c r="W208" s="95"/>
      <c r="X208" s="95"/>
    </row>
    <row r="209" spans="1:24" ht="21" customHeight="1">
      <c r="A209" s="9" t="s">
        <v>112</v>
      </c>
      <c r="B209" s="28" t="s">
        <v>40</v>
      </c>
      <c r="C209" s="28" t="s">
        <v>37</v>
      </c>
      <c r="D209" s="61" t="s">
        <v>39</v>
      </c>
      <c r="E209" s="15" t="s">
        <v>41</v>
      </c>
      <c r="F209" s="61" t="s">
        <v>27</v>
      </c>
      <c r="G209" s="51" t="s">
        <v>28</v>
      </c>
      <c r="H209" s="64" t="s">
        <v>43</v>
      </c>
      <c r="I209" s="21" t="s">
        <v>20</v>
      </c>
      <c r="J209" s="31" t="s">
        <v>21</v>
      </c>
      <c r="K209" s="31" t="s">
        <v>22</v>
      </c>
      <c r="L209" s="32" t="s">
        <v>111</v>
      </c>
      <c r="M209" s="36" t="s">
        <v>46</v>
      </c>
      <c r="N209" s="33" t="s">
        <v>113</v>
      </c>
      <c r="O209" s="100" t="s">
        <v>12</v>
      </c>
      <c r="P209" s="34" t="s">
        <v>13</v>
      </c>
      <c r="U209" s="95"/>
      <c r="V209" s="95"/>
      <c r="W209" s="95"/>
      <c r="X209" s="95"/>
    </row>
    <row r="210" spans="1:24" ht="21" customHeight="1">
      <c r="A210" s="4"/>
      <c r="B210" s="3"/>
      <c r="C210" s="3"/>
      <c r="D210" s="135">
        <v>0.78333333333333333</v>
      </c>
      <c r="E210" s="16">
        <v>81.768000000000001</v>
      </c>
      <c r="F210" s="79">
        <v>0</v>
      </c>
      <c r="G210" s="68">
        <v>10000</v>
      </c>
      <c r="H210" s="65">
        <v>0.153</v>
      </c>
      <c r="I210" s="19">
        <f>E210+F210</f>
        <v>81.768000000000001</v>
      </c>
      <c r="J210" s="2">
        <f>I210+H210</f>
        <v>81.921000000000006</v>
      </c>
      <c r="K210" s="2">
        <f>I210-H210</f>
        <v>81.614999999999995</v>
      </c>
      <c r="L210" s="47">
        <v>1</v>
      </c>
      <c r="M210" s="47" t="s">
        <v>47</v>
      </c>
      <c r="N210" s="1">
        <v>-1640</v>
      </c>
      <c r="O210" s="101">
        <f>IF(L210&lt;&gt;"",IF(M210="○",100,IF(M210="×",-100,"")),"")</f>
        <v>-100</v>
      </c>
      <c r="P210" s="45" t="str">
        <f>IF(M210="○","勝",IF(M210="×","敗",""))</f>
        <v>敗</v>
      </c>
      <c r="U210" s="95">
        <f>IF(AND(V210="",W210="")=TRUE,0,IF(AND(V210="勝",W210="敗")=TRUE,1,IF(AND(W210="勝",V210="敗")=TRUE,1,IF(AND(V210="勝",W210="")=TRUE,2,IF(AND(W210="勝",V210="")=TRUE,2,IF(AND(V210="敗",W210="")=TRUE,3,IF(AND(W210="敗",V210="")=TRUE,3,0)))))))</f>
        <v>3</v>
      </c>
      <c r="V210" s="95" t="str">
        <f>IF(L210="","",P210)</f>
        <v>敗</v>
      </c>
      <c r="W210" s="95" t="str">
        <f>IF(L212="","",P212)</f>
        <v/>
      </c>
      <c r="X210" s="95"/>
    </row>
    <row r="211" spans="1:24" ht="21" customHeight="1">
      <c r="A211" s="5">
        <v>52</v>
      </c>
      <c r="B211" s="140">
        <v>40661</v>
      </c>
      <c r="C211" s="141" t="str">
        <f>IF(B211="","",TEXT(B211,"(aaa)"))</f>
        <v>(木)</v>
      </c>
      <c r="D211" s="62" t="s">
        <v>39</v>
      </c>
      <c r="E211" s="11" t="s">
        <v>42</v>
      </c>
      <c r="F211" s="70" t="s">
        <v>27</v>
      </c>
      <c r="G211" s="63" t="s">
        <v>28</v>
      </c>
      <c r="H211" s="66" t="s">
        <v>44</v>
      </c>
      <c r="I211" s="20" t="s">
        <v>19</v>
      </c>
      <c r="J211" s="76" t="s">
        <v>21</v>
      </c>
      <c r="K211" s="76" t="s">
        <v>22</v>
      </c>
      <c r="L211" s="35" t="s">
        <v>111</v>
      </c>
      <c r="M211" s="48"/>
      <c r="N211" s="1"/>
      <c r="O211" s="101">
        <f>IF(AND(O210="",O212="")=TRUE,"",V211/SUM(V211:X211)*100)</f>
        <v>66.666666666666657</v>
      </c>
      <c r="P211" s="45" t="str">
        <f>IF(AND(L210="",L212="")=TRUE,"",V211&amp;"勝"&amp;W211&amp;"敗"&amp;X211&amp;"引")</f>
        <v>34勝17敗0引</v>
      </c>
      <c r="U211" s="95"/>
      <c r="V211" s="95">
        <f>IF(U210=2,V207+1,IF(U210=0,0,V207))</f>
        <v>34</v>
      </c>
      <c r="W211" s="95">
        <f>IF(U210=3,W207+1,IF(U210=0,0,W207))</f>
        <v>17</v>
      </c>
      <c r="X211" s="95">
        <f>IF(U210=1,X207+1,X207)</f>
        <v>0</v>
      </c>
    </row>
    <row r="212" spans="1:24" ht="21" customHeight="1" thickBot="1">
      <c r="A212" s="6"/>
      <c r="B212" s="7"/>
      <c r="C212" s="7"/>
      <c r="D212" s="75">
        <v>0.73333333333333339</v>
      </c>
      <c r="E212" s="17">
        <v>81.489000000000004</v>
      </c>
      <c r="F212" s="80">
        <v>0</v>
      </c>
      <c r="G212" s="105">
        <v>10000</v>
      </c>
      <c r="H212" s="67">
        <v>0.153</v>
      </c>
      <c r="I212" s="22">
        <f>E212+F212</f>
        <v>81.489000000000004</v>
      </c>
      <c r="J212" s="57">
        <f>I212-H212</f>
        <v>81.335999999999999</v>
      </c>
      <c r="K212" s="57">
        <f>I212+H212</f>
        <v>81.64200000000001</v>
      </c>
      <c r="L212" s="53"/>
      <c r="M212" s="53"/>
      <c r="N212" s="8"/>
      <c r="O212" s="103" t="str">
        <f>IF(L212&lt;&gt;"",IF(M212="○",100,IF(M212="×",-100,"")),"")</f>
        <v/>
      </c>
      <c r="P212" s="54" t="str">
        <f>IF(M212="○","勝",IF(M212="×","敗",""))</f>
        <v/>
      </c>
      <c r="Q212" s="185"/>
      <c r="R212" s="186"/>
      <c r="S212" s="186"/>
      <c r="T212" s="187"/>
      <c r="U212" s="95"/>
      <c r="V212" s="95"/>
      <c r="W212" s="95"/>
      <c r="X212" s="95"/>
    </row>
    <row r="213" spans="1:24" ht="21" customHeight="1">
      <c r="A213" s="9" t="s">
        <v>112</v>
      </c>
      <c r="B213" s="28" t="s">
        <v>40</v>
      </c>
      <c r="C213" s="28" t="s">
        <v>37</v>
      </c>
      <c r="D213" s="61" t="s">
        <v>39</v>
      </c>
      <c r="E213" s="15" t="s">
        <v>41</v>
      </c>
      <c r="F213" s="61" t="s">
        <v>27</v>
      </c>
      <c r="G213" s="51" t="s">
        <v>28</v>
      </c>
      <c r="H213" s="64" t="s">
        <v>43</v>
      </c>
      <c r="I213" s="21" t="s">
        <v>20</v>
      </c>
      <c r="J213" s="31" t="s">
        <v>21</v>
      </c>
      <c r="K213" s="31" t="s">
        <v>22</v>
      </c>
      <c r="L213" s="32" t="s">
        <v>111</v>
      </c>
      <c r="M213" s="36" t="s">
        <v>46</v>
      </c>
      <c r="N213" s="33" t="s">
        <v>113</v>
      </c>
      <c r="O213" s="100" t="s">
        <v>12</v>
      </c>
      <c r="P213" s="34" t="s">
        <v>13</v>
      </c>
      <c r="U213" s="95"/>
      <c r="V213" s="95"/>
      <c r="W213" s="95"/>
      <c r="X213" s="95"/>
    </row>
    <row r="214" spans="1:24" ht="21" customHeight="1">
      <c r="A214" s="4"/>
      <c r="B214" s="3"/>
      <c r="C214" s="3"/>
      <c r="D214" s="135">
        <v>0.66666666666666663</v>
      </c>
      <c r="E214" s="16">
        <v>81.097999999999999</v>
      </c>
      <c r="F214" s="79">
        <v>0</v>
      </c>
      <c r="G214" s="68">
        <v>2000</v>
      </c>
      <c r="H214" s="65">
        <v>0.15</v>
      </c>
      <c r="I214" s="19">
        <f>E214+F214</f>
        <v>81.097999999999999</v>
      </c>
      <c r="J214" s="2">
        <f>I214+H214</f>
        <v>81.248000000000005</v>
      </c>
      <c r="K214" s="2">
        <f>I214-H214</f>
        <v>80.947999999999993</v>
      </c>
      <c r="L214" s="47"/>
      <c r="M214" s="47"/>
      <c r="N214" s="1"/>
      <c r="O214" s="101" t="str">
        <f>IF(L214&lt;&gt;"",IF(M214="○",100,IF(M214="×",-100,"")),"")</f>
        <v/>
      </c>
      <c r="P214" s="45" t="str">
        <f>IF(M214="○","勝",IF(M214="×","敗",""))</f>
        <v/>
      </c>
      <c r="U214" s="95">
        <f>IF(AND(V214="",W214="")=TRUE,0,IF(AND(V214="勝",W214="敗")=TRUE,1,IF(AND(W214="勝",V214="敗")=TRUE,1,IF(AND(V214="勝",W214="")=TRUE,2,IF(AND(W214="勝",V214="")=TRUE,2,IF(AND(V214="敗",W214="")=TRUE,3,IF(AND(W214="敗",V214="")=TRUE,3,0)))))))</f>
        <v>3</v>
      </c>
      <c r="V214" s="95" t="str">
        <f>IF(L214="","",P214)</f>
        <v/>
      </c>
      <c r="W214" s="95" t="str">
        <f>IF(L216="","",P216)</f>
        <v>敗</v>
      </c>
      <c r="X214" s="95"/>
    </row>
    <row r="215" spans="1:24" ht="21" customHeight="1">
      <c r="A215" s="5">
        <v>53</v>
      </c>
      <c r="B215" s="140">
        <v>40666</v>
      </c>
      <c r="C215" s="141" t="str">
        <f>IF(B215="","",TEXT(B215,"(aaa)"))</f>
        <v>(火)</v>
      </c>
      <c r="D215" s="62" t="s">
        <v>39</v>
      </c>
      <c r="E215" s="11" t="s">
        <v>42</v>
      </c>
      <c r="F215" s="70" t="s">
        <v>27</v>
      </c>
      <c r="G215" s="63" t="s">
        <v>28</v>
      </c>
      <c r="H215" s="66" t="s">
        <v>44</v>
      </c>
      <c r="I215" s="20" t="s">
        <v>19</v>
      </c>
      <c r="J215" s="76" t="s">
        <v>21</v>
      </c>
      <c r="K215" s="76" t="s">
        <v>22</v>
      </c>
      <c r="L215" s="35" t="s">
        <v>111</v>
      </c>
      <c r="M215" s="48"/>
      <c r="N215" s="1"/>
      <c r="O215" s="101">
        <f>IF(AND(O214="",O216="")=TRUE,"",V215/SUM(V215:X215)*100)</f>
        <v>65.384615384615387</v>
      </c>
      <c r="P215" s="45" t="str">
        <f>IF(AND(L214="",L216="")=TRUE,"",V215&amp;"勝"&amp;W215&amp;"敗"&amp;X215&amp;"引")</f>
        <v>34勝18敗0引</v>
      </c>
      <c r="U215" s="95"/>
      <c r="V215" s="95">
        <f>IF(U214=2,V211+1,IF(U214=0,0,V211))</f>
        <v>34</v>
      </c>
      <c r="W215" s="95">
        <f>IF(U214=3,W211+1,IF(U214=0,0,W211))</f>
        <v>18</v>
      </c>
      <c r="X215" s="95">
        <f>IF(U214=1,X211+1,X211)</f>
        <v>0</v>
      </c>
    </row>
    <row r="216" spans="1:24" ht="21" customHeight="1" thickBot="1">
      <c r="A216" s="6"/>
      <c r="B216" s="7"/>
      <c r="C216" s="7"/>
      <c r="D216" s="75">
        <v>0.82708333333333339</v>
      </c>
      <c r="E216" s="17">
        <v>80.816000000000003</v>
      </c>
      <c r="F216" s="80">
        <v>0</v>
      </c>
      <c r="G216" s="105">
        <v>2000</v>
      </c>
      <c r="H216" s="67">
        <v>0.15</v>
      </c>
      <c r="I216" s="22">
        <f>E216+F216</f>
        <v>80.816000000000003</v>
      </c>
      <c r="J216" s="57">
        <f>I216-H216</f>
        <v>80.665999999999997</v>
      </c>
      <c r="K216" s="57">
        <f>I216+H216</f>
        <v>80.966000000000008</v>
      </c>
      <c r="L216" s="53">
        <v>1</v>
      </c>
      <c r="M216" s="53" t="s">
        <v>47</v>
      </c>
      <c r="N216" s="8">
        <v>-3120</v>
      </c>
      <c r="O216" s="103">
        <f>IF(L216&lt;&gt;"",IF(M216="○",100,IF(M216="×",-100,"")),"")</f>
        <v>-100</v>
      </c>
      <c r="P216" s="54" t="str">
        <f>IF(M216="○","勝",IF(M216="×","敗",""))</f>
        <v>敗</v>
      </c>
      <c r="Q216" s="191"/>
      <c r="R216" s="192"/>
      <c r="S216" s="192"/>
      <c r="T216" s="193"/>
      <c r="U216" s="95"/>
      <c r="V216" s="95"/>
      <c r="W216" s="95"/>
      <c r="X216" s="95"/>
    </row>
    <row r="217" spans="1:24" ht="21" customHeight="1">
      <c r="A217" s="9" t="s">
        <v>112</v>
      </c>
      <c r="B217" s="28" t="s">
        <v>40</v>
      </c>
      <c r="C217" s="28" t="s">
        <v>37</v>
      </c>
      <c r="D217" s="61" t="s">
        <v>39</v>
      </c>
      <c r="E217" s="15" t="s">
        <v>41</v>
      </c>
      <c r="F217" s="61" t="s">
        <v>27</v>
      </c>
      <c r="G217" s="51" t="s">
        <v>28</v>
      </c>
      <c r="H217" s="64" t="s">
        <v>43</v>
      </c>
      <c r="I217" s="21" t="s">
        <v>20</v>
      </c>
      <c r="J217" s="31" t="s">
        <v>21</v>
      </c>
      <c r="K217" s="31" t="s">
        <v>22</v>
      </c>
      <c r="L217" s="32" t="s">
        <v>111</v>
      </c>
      <c r="M217" s="36" t="s">
        <v>46</v>
      </c>
      <c r="N217" s="33" t="s">
        <v>113</v>
      </c>
      <c r="O217" s="100" t="s">
        <v>12</v>
      </c>
      <c r="P217" s="34" t="s">
        <v>13</v>
      </c>
      <c r="U217" s="95"/>
      <c r="V217" s="95"/>
      <c r="W217" s="95"/>
      <c r="X217" s="95"/>
    </row>
    <row r="218" spans="1:24" ht="21" customHeight="1">
      <c r="A218" s="4"/>
      <c r="B218" s="3"/>
      <c r="C218" s="3"/>
      <c r="D218" s="135">
        <v>0.625</v>
      </c>
      <c r="E218" s="16">
        <v>80.498000000000005</v>
      </c>
      <c r="F218" s="79">
        <v>0</v>
      </c>
      <c r="G218" s="68">
        <v>10000</v>
      </c>
      <c r="H218" s="65">
        <v>0.153</v>
      </c>
      <c r="I218" s="19">
        <f>E218+F218</f>
        <v>80.498000000000005</v>
      </c>
      <c r="J218" s="2">
        <f>I218+H218</f>
        <v>80.65100000000001</v>
      </c>
      <c r="K218" s="2">
        <f>I218-H218</f>
        <v>80.344999999999999</v>
      </c>
      <c r="L218" s="47"/>
      <c r="M218" s="47"/>
      <c r="N218" s="1"/>
      <c r="O218" s="101" t="str">
        <f>IF(L218&lt;&gt;"",IF(M218="○",100,IF(M218="×",-100,"")),"")</f>
        <v/>
      </c>
      <c r="P218" s="45" t="str">
        <f>IF(M218="○","勝",IF(M218="×","敗",""))</f>
        <v/>
      </c>
      <c r="U218" s="95">
        <f>IF(AND(V218="",W218="")=TRUE,0,IF(AND(V218="勝",W218="敗")=TRUE,1,IF(AND(W218="勝",V218="敗")=TRUE,1,IF(AND(V218="勝",W218="")=TRUE,2,IF(AND(W218="勝",V218="")=TRUE,2,IF(AND(V218="敗",W218="")=TRUE,3,IF(AND(W218="敗",V218="")=TRUE,3,0)))))))</f>
        <v>3</v>
      </c>
      <c r="V218" s="95" t="str">
        <f>IF(L218="","",P218)</f>
        <v/>
      </c>
      <c r="W218" s="95" t="str">
        <f>IF(L220="","",P220)</f>
        <v>敗</v>
      </c>
      <c r="X218" s="95"/>
    </row>
    <row r="219" spans="1:24" ht="21" customHeight="1">
      <c r="A219" s="5">
        <v>54</v>
      </c>
      <c r="B219" s="140">
        <v>40668</v>
      </c>
      <c r="C219" s="141" t="str">
        <f>IF(B219="","",TEXT(B219,"(aaa)"))</f>
        <v>(木)</v>
      </c>
      <c r="D219" s="62" t="s">
        <v>39</v>
      </c>
      <c r="E219" s="11" t="s">
        <v>42</v>
      </c>
      <c r="F219" s="70" t="s">
        <v>27</v>
      </c>
      <c r="G219" s="63" t="s">
        <v>28</v>
      </c>
      <c r="H219" s="66" t="s">
        <v>44</v>
      </c>
      <c r="I219" s="20" t="s">
        <v>19</v>
      </c>
      <c r="J219" s="76" t="s">
        <v>21</v>
      </c>
      <c r="K219" s="76" t="s">
        <v>22</v>
      </c>
      <c r="L219" s="35" t="s">
        <v>111</v>
      </c>
      <c r="M219" s="48"/>
      <c r="N219" s="1"/>
      <c r="O219" s="101">
        <f>IF(AND(O218="",O220="")=TRUE,"",V219/SUM(V219:X219)*100)</f>
        <v>64.15094339622641</v>
      </c>
      <c r="P219" s="45" t="str">
        <f>IF(AND(L218="",L220="")=TRUE,"",V219&amp;"勝"&amp;W219&amp;"敗"&amp;X219&amp;"引")</f>
        <v>34勝19敗0引</v>
      </c>
      <c r="U219" s="95"/>
      <c r="V219" s="95">
        <f>IF(U218=2,V215+1,IF(U218=0,0,V215))</f>
        <v>34</v>
      </c>
      <c r="W219" s="95">
        <f>IF(U218=3,W215+1,IF(U218=0,0,W215))</f>
        <v>19</v>
      </c>
      <c r="X219" s="95">
        <f>IF(U218=1,X215+1,X215)</f>
        <v>0</v>
      </c>
    </row>
    <row r="220" spans="1:24" ht="21" customHeight="1" thickBot="1">
      <c r="A220" s="6"/>
      <c r="B220" s="7"/>
      <c r="C220" s="7"/>
      <c r="D220" s="75">
        <v>0.82500000000000007</v>
      </c>
      <c r="E220" s="17">
        <v>79.587999999999994</v>
      </c>
      <c r="F220" s="80">
        <v>0</v>
      </c>
      <c r="G220" s="105">
        <v>10000</v>
      </c>
      <c r="H220" s="67">
        <v>0.15</v>
      </c>
      <c r="I220" s="22">
        <f>E220+F220</f>
        <v>79.587999999999994</v>
      </c>
      <c r="J220" s="57">
        <f>I220-H220</f>
        <v>79.437999999999988</v>
      </c>
      <c r="K220" s="57">
        <f>I220+H220</f>
        <v>79.738</v>
      </c>
      <c r="L220" s="53">
        <v>1</v>
      </c>
      <c r="M220" s="53" t="s">
        <v>47</v>
      </c>
      <c r="N220" s="8">
        <v>-1550</v>
      </c>
      <c r="O220" s="103">
        <f>IF(L220&lt;&gt;"",IF(M220="○",100,IF(M220="×",-100,"")),"")</f>
        <v>-100</v>
      </c>
      <c r="P220" s="54" t="str">
        <f>IF(M220="○","勝",IF(M220="×","敗",""))</f>
        <v>敗</v>
      </c>
      <c r="Q220" s="185"/>
      <c r="R220" s="186"/>
      <c r="S220" s="186"/>
      <c r="T220" s="187"/>
      <c r="U220" s="95"/>
      <c r="V220" s="95"/>
      <c r="W220" s="95"/>
      <c r="X220" s="95"/>
    </row>
    <row r="221" spans="1:24" ht="21" customHeight="1">
      <c r="A221" s="9" t="s">
        <v>112</v>
      </c>
      <c r="B221" s="28" t="s">
        <v>40</v>
      </c>
      <c r="C221" s="28" t="s">
        <v>37</v>
      </c>
      <c r="D221" s="61" t="s">
        <v>39</v>
      </c>
      <c r="E221" s="15" t="s">
        <v>41</v>
      </c>
      <c r="F221" s="61" t="s">
        <v>27</v>
      </c>
      <c r="G221" s="51" t="s">
        <v>28</v>
      </c>
      <c r="H221" s="64" t="s">
        <v>43</v>
      </c>
      <c r="I221" s="21" t="s">
        <v>20</v>
      </c>
      <c r="J221" s="31" t="s">
        <v>21</v>
      </c>
      <c r="K221" s="31" t="s">
        <v>22</v>
      </c>
      <c r="L221" s="32" t="s">
        <v>111</v>
      </c>
      <c r="M221" s="36" t="s">
        <v>46</v>
      </c>
      <c r="N221" s="33" t="s">
        <v>113</v>
      </c>
      <c r="O221" s="100" t="s">
        <v>12</v>
      </c>
      <c r="P221" s="34" t="s">
        <v>13</v>
      </c>
      <c r="U221" s="95"/>
      <c r="V221" s="95"/>
      <c r="W221" s="95"/>
      <c r="X221" s="95"/>
    </row>
    <row r="222" spans="1:24" ht="21" customHeight="1">
      <c r="A222" s="4"/>
      <c r="B222" s="3"/>
      <c r="C222" s="3"/>
      <c r="D222" s="135">
        <v>0.70208333333333339</v>
      </c>
      <c r="E222" s="16">
        <v>80.878</v>
      </c>
      <c r="F222" s="79">
        <v>0</v>
      </c>
      <c r="G222" s="68">
        <v>10000</v>
      </c>
      <c r="H222" s="65">
        <v>0.15</v>
      </c>
      <c r="I222" s="19">
        <f>E222+F222</f>
        <v>80.878</v>
      </c>
      <c r="J222" s="2">
        <f>I222+H222</f>
        <v>81.028000000000006</v>
      </c>
      <c r="K222" s="2">
        <f>I222-H222</f>
        <v>80.727999999999994</v>
      </c>
      <c r="L222" s="47"/>
      <c r="M222" s="47"/>
      <c r="N222" s="1"/>
      <c r="O222" s="101" t="str">
        <f>IF(L222&lt;&gt;"",IF(M222="○",100,IF(M222="×",-100,"")),"")</f>
        <v/>
      </c>
      <c r="P222" s="45" t="str">
        <f>IF(M222="○","勝",IF(M222="×","敗",""))</f>
        <v/>
      </c>
      <c r="U222" s="95">
        <f>IF(AND(V222="",W222="")=TRUE,0,IF(AND(V222="勝",W222="敗")=TRUE,1,IF(AND(W222="勝",V222="敗")=TRUE,1,IF(AND(V222="勝",W222="")=TRUE,2,IF(AND(W222="勝",V222="")=TRUE,2,IF(AND(V222="敗",W222="")=TRUE,3,IF(AND(W222="敗",V222="")=TRUE,3,0)))))))</f>
        <v>2</v>
      </c>
      <c r="V222" s="95" t="str">
        <f>IF(L222="","",P222)</f>
        <v/>
      </c>
      <c r="W222" s="95" t="str">
        <f>IF(L224="","",P224)</f>
        <v>勝</v>
      </c>
      <c r="X222" s="95"/>
    </row>
    <row r="223" spans="1:24" ht="21" customHeight="1">
      <c r="A223" s="5">
        <v>55</v>
      </c>
      <c r="B223" s="140">
        <v>40673</v>
      </c>
      <c r="C223" s="141" t="str">
        <f>IF(B223="","",TEXT(B223,"(aaa)"))</f>
        <v>(火)</v>
      </c>
      <c r="D223" s="62" t="s">
        <v>39</v>
      </c>
      <c r="E223" s="11" t="s">
        <v>42</v>
      </c>
      <c r="F223" s="70" t="s">
        <v>27</v>
      </c>
      <c r="G223" s="63" t="s">
        <v>28</v>
      </c>
      <c r="H223" s="66" t="s">
        <v>44</v>
      </c>
      <c r="I223" s="20" t="s">
        <v>19</v>
      </c>
      <c r="J223" s="76" t="s">
        <v>21</v>
      </c>
      <c r="K223" s="76" t="s">
        <v>22</v>
      </c>
      <c r="L223" s="35" t="s">
        <v>111</v>
      </c>
      <c r="M223" s="48"/>
      <c r="N223" s="1">
        <v>1</v>
      </c>
      <c r="O223" s="101">
        <f>IF(AND(O222="",O224="")=TRUE,"",V223/SUM(V223:X223)*100)</f>
        <v>64.81481481481481</v>
      </c>
      <c r="P223" s="45" t="str">
        <f>IF(AND(L222="",L224="")=TRUE,"",V223&amp;"勝"&amp;W223&amp;"敗"&amp;X223&amp;"引")</f>
        <v>35勝19敗0引</v>
      </c>
      <c r="U223" s="95"/>
      <c r="V223" s="95">
        <f>IF(U222=2,V219+1,IF(U222=0,0,V219))</f>
        <v>35</v>
      </c>
      <c r="W223" s="95">
        <f>IF(U222=3,W219+1,IF(U222=0,0,W219))</f>
        <v>19</v>
      </c>
      <c r="X223" s="95">
        <f>IF(U222=1,X219+1,X219)</f>
        <v>0</v>
      </c>
    </row>
    <row r="224" spans="1:24" ht="21" customHeight="1" thickBot="1">
      <c r="A224" s="6"/>
      <c r="B224" s="7"/>
      <c r="C224" s="7"/>
      <c r="D224" s="75">
        <v>0.64583333333333337</v>
      </c>
      <c r="E224" s="17">
        <v>80.474000000000004</v>
      </c>
      <c r="F224" s="80">
        <v>0</v>
      </c>
      <c r="G224" s="105">
        <v>10000</v>
      </c>
      <c r="H224" s="67">
        <v>0.15</v>
      </c>
      <c r="I224" s="22">
        <f>E224+F224</f>
        <v>80.474000000000004</v>
      </c>
      <c r="J224" s="57">
        <f>I224-H224</f>
        <v>80.323999999999998</v>
      </c>
      <c r="K224" s="57">
        <f>I224+H224</f>
        <v>80.624000000000009</v>
      </c>
      <c r="L224" s="53">
        <v>1</v>
      </c>
      <c r="M224" s="53" t="s">
        <v>45</v>
      </c>
      <c r="N224" s="8">
        <v>1380</v>
      </c>
      <c r="O224" s="103">
        <f>IF(L224&lt;&gt;"",IF(M224="○",100,IF(M224="×",-100,"")),"")</f>
        <v>100</v>
      </c>
      <c r="P224" s="54" t="str">
        <f>IF(M224="○","勝",IF(M224="×","敗",""))</f>
        <v>勝</v>
      </c>
      <c r="Q224" s="185"/>
      <c r="R224" s="186"/>
      <c r="S224" s="186"/>
      <c r="T224" s="187"/>
      <c r="U224" s="95"/>
      <c r="V224" s="95"/>
      <c r="W224" s="95"/>
      <c r="X224" s="95"/>
    </row>
    <row r="225" spans="1:24" ht="21" customHeight="1">
      <c r="A225" s="9" t="s">
        <v>112</v>
      </c>
      <c r="B225" s="28" t="s">
        <v>40</v>
      </c>
      <c r="C225" s="28" t="s">
        <v>37</v>
      </c>
      <c r="D225" s="61" t="s">
        <v>39</v>
      </c>
      <c r="E225" s="15" t="s">
        <v>41</v>
      </c>
      <c r="F225" s="61" t="s">
        <v>27</v>
      </c>
      <c r="G225" s="51" t="s">
        <v>28</v>
      </c>
      <c r="H225" s="64" t="s">
        <v>43</v>
      </c>
      <c r="I225" s="21" t="s">
        <v>20</v>
      </c>
      <c r="J225" s="31" t="s">
        <v>21</v>
      </c>
      <c r="K225" s="31" t="s">
        <v>22</v>
      </c>
      <c r="L225" s="32" t="s">
        <v>111</v>
      </c>
      <c r="M225" s="36" t="s">
        <v>46</v>
      </c>
      <c r="N225" s="33" t="s">
        <v>113</v>
      </c>
      <c r="O225" s="100" t="s">
        <v>12</v>
      </c>
      <c r="P225" s="34" t="s">
        <v>13</v>
      </c>
      <c r="U225" s="95"/>
      <c r="V225" s="95"/>
      <c r="W225" s="95"/>
      <c r="X225" s="95"/>
    </row>
    <row r="226" spans="1:24" ht="21" customHeight="1">
      <c r="A226" s="4"/>
      <c r="B226" s="3"/>
      <c r="C226" s="3"/>
      <c r="D226" s="135">
        <v>0.66875000000000007</v>
      </c>
      <c r="E226" s="16">
        <v>81.153999999999996</v>
      </c>
      <c r="F226" s="79">
        <v>0</v>
      </c>
      <c r="G226" s="68">
        <v>10000</v>
      </c>
      <c r="H226" s="65">
        <v>0.15</v>
      </c>
      <c r="I226" s="19">
        <f>E226+F226</f>
        <v>81.153999999999996</v>
      </c>
      <c r="J226" s="2">
        <f>I226+H226</f>
        <v>81.304000000000002</v>
      </c>
      <c r="K226" s="2">
        <f>I226-H226</f>
        <v>81.003999999999991</v>
      </c>
      <c r="L226" s="47">
        <v>1</v>
      </c>
      <c r="M226" s="47" t="s">
        <v>47</v>
      </c>
      <c r="N226" s="1">
        <v>-1550</v>
      </c>
      <c r="O226" s="101">
        <f>IF(L226&lt;&gt;"",IF(M226="○",100,IF(M226="×",-100,"")),"")</f>
        <v>-100</v>
      </c>
      <c r="P226" s="45" t="str">
        <f>IF(M226="○","勝",IF(M226="×","敗",""))</f>
        <v>敗</v>
      </c>
      <c r="U226" s="95">
        <f>IF(AND(V226="",W226="")=TRUE,0,IF(AND(V226="勝",W226="敗")=TRUE,1,IF(AND(W226="勝",V226="敗")=TRUE,1,IF(AND(V226="勝",W226="")=TRUE,2,IF(AND(W226="勝",V226="")=TRUE,2,IF(AND(V226="敗",W226="")=TRUE,3,IF(AND(W226="敗",V226="")=TRUE,3,0)))))))</f>
        <v>3</v>
      </c>
      <c r="V226" s="95" t="str">
        <f>IF(L226="","",P226)</f>
        <v>敗</v>
      </c>
      <c r="W226" s="95" t="str">
        <f>IF(L228="","",P228)</f>
        <v/>
      </c>
      <c r="X226" s="95"/>
    </row>
    <row r="227" spans="1:24" ht="21" customHeight="1">
      <c r="A227" s="5">
        <v>56</v>
      </c>
      <c r="B227" s="140">
        <v>40675</v>
      </c>
      <c r="C227" s="141" t="str">
        <f>IF(B227="","",TEXT(B227,"(aaa)"))</f>
        <v>(木)</v>
      </c>
      <c r="D227" s="62" t="s">
        <v>39</v>
      </c>
      <c r="E227" s="11" t="s">
        <v>42</v>
      </c>
      <c r="F227" s="70" t="s">
        <v>27</v>
      </c>
      <c r="G227" s="63" t="s">
        <v>28</v>
      </c>
      <c r="H227" s="66" t="s">
        <v>44</v>
      </c>
      <c r="I227" s="20" t="s">
        <v>19</v>
      </c>
      <c r="J227" s="76" t="s">
        <v>21</v>
      </c>
      <c r="K227" s="76" t="s">
        <v>22</v>
      </c>
      <c r="L227" s="35" t="s">
        <v>111</v>
      </c>
      <c r="M227" s="48"/>
      <c r="N227" s="1"/>
      <c r="O227" s="101">
        <f>IF(AND(O226="",O228="")=TRUE,"",V227/SUM(V227:X227)*100)</f>
        <v>63.636363636363633</v>
      </c>
      <c r="P227" s="45" t="str">
        <f>IF(AND(L226="",L228="")=TRUE,"",V227&amp;"勝"&amp;W227&amp;"敗"&amp;X227&amp;"引")</f>
        <v>35勝20敗0引</v>
      </c>
      <c r="U227" s="95"/>
      <c r="V227" s="95">
        <f>IF(U226=2,V223+1,IF(U226=0,0,V223))</f>
        <v>35</v>
      </c>
      <c r="W227" s="95">
        <f>IF(U226=3,W223+1,IF(U226=0,0,W223))</f>
        <v>20</v>
      </c>
      <c r="X227" s="95">
        <f>IF(U226=1,X223+1,X223)</f>
        <v>0</v>
      </c>
    </row>
    <row r="228" spans="1:24" ht="21" customHeight="1" thickBot="1">
      <c r="A228" s="6"/>
      <c r="B228" s="7"/>
      <c r="C228" s="7"/>
      <c r="D228" s="75">
        <v>0.78749999999999998</v>
      </c>
      <c r="E228" s="17">
        <v>80.733999999999995</v>
      </c>
      <c r="F228" s="80">
        <v>0</v>
      </c>
      <c r="G228" s="105">
        <v>10000</v>
      </c>
      <c r="H228" s="67">
        <v>0.15</v>
      </c>
      <c r="I228" s="22">
        <f>E228+F228</f>
        <v>80.733999999999995</v>
      </c>
      <c r="J228" s="57">
        <f>I228-H228</f>
        <v>80.583999999999989</v>
      </c>
      <c r="K228" s="57">
        <f>I228+H228</f>
        <v>80.884</v>
      </c>
      <c r="L228" s="53"/>
      <c r="M228" s="53"/>
      <c r="N228" s="8"/>
      <c r="O228" s="103" t="str">
        <f>IF(L228&lt;&gt;"",IF(M228="○",100,IF(M228="×",-100,"")),"")</f>
        <v/>
      </c>
      <c r="P228" s="54" t="str">
        <f>IF(M228="○","勝",IF(M228="×","敗",""))</f>
        <v/>
      </c>
      <c r="Q228" s="185"/>
      <c r="R228" s="186"/>
      <c r="S228" s="186"/>
      <c r="T228" s="187"/>
      <c r="U228" s="95"/>
      <c r="V228" s="95"/>
      <c r="W228" s="95"/>
      <c r="X228" s="95"/>
    </row>
    <row r="229" spans="1:24" ht="21" customHeight="1">
      <c r="A229" s="9" t="s">
        <v>112</v>
      </c>
      <c r="B229" s="28" t="s">
        <v>40</v>
      </c>
      <c r="C229" s="28" t="s">
        <v>37</v>
      </c>
      <c r="D229" s="61" t="s">
        <v>39</v>
      </c>
      <c r="E229" s="15" t="s">
        <v>41</v>
      </c>
      <c r="F229" s="61" t="s">
        <v>27</v>
      </c>
      <c r="G229" s="51" t="s">
        <v>28</v>
      </c>
      <c r="H229" s="64" t="s">
        <v>43</v>
      </c>
      <c r="I229" s="21" t="s">
        <v>20</v>
      </c>
      <c r="J229" s="31" t="s">
        <v>21</v>
      </c>
      <c r="K229" s="31" t="s">
        <v>22</v>
      </c>
      <c r="L229" s="32" t="s">
        <v>111</v>
      </c>
      <c r="M229" s="36" t="s">
        <v>46</v>
      </c>
      <c r="N229" s="33" t="s">
        <v>113</v>
      </c>
      <c r="O229" s="100" t="s">
        <v>12</v>
      </c>
      <c r="P229" s="34" t="s">
        <v>13</v>
      </c>
      <c r="U229" s="95"/>
      <c r="V229" s="95"/>
      <c r="W229" s="95"/>
      <c r="X229" s="95"/>
    </row>
    <row r="230" spans="1:24" ht="21" customHeight="1">
      <c r="A230" s="4"/>
      <c r="B230" s="3"/>
      <c r="C230" s="3"/>
      <c r="D230" s="135">
        <v>0.82291666666666663</v>
      </c>
      <c r="E230" s="16">
        <v>81.778000000000006</v>
      </c>
      <c r="F230" s="79">
        <v>0</v>
      </c>
      <c r="G230" s="68">
        <v>10000</v>
      </c>
      <c r="H230" s="65">
        <v>0.15</v>
      </c>
      <c r="I230" s="19">
        <f>E230+F230</f>
        <v>81.778000000000006</v>
      </c>
      <c r="J230" s="2">
        <f>I230+H230</f>
        <v>81.928000000000011</v>
      </c>
      <c r="K230" s="2">
        <f>I230-H230</f>
        <v>81.628</v>
      </c>
      <c r="L230" s="47"/>
      <c r="M230" s="47"/>
      <c r="N230" s="1"/>
      <c r="O230" s="101" t="str">
        <f>IF(L230&lt;&gt;"",IF(M230="○",100,IF(M230="×",-100,"")),"")</f>
        <v/>
      </c>
      <c r="P230" s="45" t="str">
        <f>IF(M230="○","勝",IF(M230="×","敗",""))</f>
        <v/>
      </c>
      <c r="U230" s="95">
        <f>IF(AND(V230="",W230="")=TRUE,0,IF(AND(V230="勝",W230="敗")=TRUE,1,IF(AND(W230="勝",V230="敗")=TRUE,1,IF(AND(V230="勝",W230="")=TRUE,2,IF(AND(W230="勝",V230="")=TRUE,2,IF(AND(V230="敗",W230="")=TRUE,3,IF(AND(W230="敗",V230="")=TRUE,3,0)))))))</f>
        <v>3</v>
      </c>
      <c r="V230" s="95" t="str">
        <f>IF(L230="","",P230)</f>
        <v/>
      </c>
      <c r="W230" s="95" t="str">
        <f>IF(L232="","",P232)</f>
        <v>敗</v>
      </c>
      <c r="X230" s="95"/>
    </row>
    <row r="231" spans="1:24" ht="21" customHeight="1">
      <c r="A231" s="5">
        <v>57</v>
      </c>
      <c r="B231" s="140">
        <v>40680</v>
      </c>
      <c r="C231" s="141" t="str">
        <f>IF(B231="","",TEXT(B231,"(aaa)"))</f>
        <v>(火)</v>
      </c>
      <c r="D231" s="62" t="s">
        <v>39</v>
      </c>
      <c r="E231" s="11" t="s">
        <v>42</v>
      </c>
      <c r="F231" s="70" t="s">
        <v>27</v>
      </c>
      <c r="G231" s="63" t="s">
        <v>28</v>
      </c>
      <c r="H231" s="66" t="s">
        <v>44</v>
      </c>
      <c r="I231" s="20" t="s">
        <v>19</v>
      </c>
      <c r="J231" s="76" t="s">
        <v>21</v>
      </c>
      <c r="K231" s="76" t="s">
        <v>22</v>
      </c>
      <c r="L231" s="35" t="s">
        <v>111</v>
      </c>
      <c r="M231" s="48"/>
      <c r="N231" s="1"/>
      <c r="O231" s="101">
        <f>IF(AND(O230="",O232="")=TRUE,"",V231/SUM(V231:X231)*100)</f>
        <v>62.5</v>
      </c>
      <c r="P231" s="45" t="str">
        <f>IF(AND(L230="",L232="")=TRUE,"",V231&amp;"勝"&amp;W231&amp;"敗"&amp;X231&amp;"引")</f>
        <v>35勝21敗0引</v>
      </c>
      <c r="U231" s="95"/>
      <c r="V231" s="95">
        <f>IF(U230=2,V227+1,IF(U230=0,0,V227))</f>
        <v>35</v>
      </c>
      <c r="W231" s="95">
        <f>IF(U230=3,W227+1,IF(U230=0,0,W227))</f>
        <v>21</v>
      </c>
      <c r="X231" s="95">
        <f>IF(U230=1,X227+1,X227)</f>
        <v>0</v>
      </c>
    </row>
    <row r="232" spans="1:24" ht="21" customHeight="1" thickBot="1">
      <c r="A232" s="6"/>
      <c r="B232" s="7"/>
      <c r="C232" s="7"/>
      <c r="D232" s="75">
        <v>0.63750000000000007</v>
      </c>
      <c r="E232" s="17">
        <v>81.33</v>
      </c>
      <c r="F232" s="80">
        <v>0</v>
      </c>
      <c r="G232" s="105">
        <v>10000</v>
      </c>
      <c r="H232" s="67">
        <v>0.15</v>
      </c>
      <c r="I232" s="22">
        <f>E232+F232</f>
        <v>81.33</v>
      </c>
      <c r="J232" s="57">
        <f>I232-H232</f>
        <v>81.179999999999993</v>
      </c>
      <c r="K232" s="57">
        <f>I232+H232</f>
        <v>81.48</v>
      </c>
      <c r="L232" s="53">
        <v>1</v>
      </c>
      <c r="M232" s="53" t="s">
        <v>47</v>
      </c>
      <c r="N232" s="8">
        <v>-3020</v>
      </c>
      <c r="O232" s="103">
        <f>IF(L232&lt;&gt;"",IF(M232="○",100,IF(M232="×",-100,"")),"")</f>
        <v>-100</v>
      </c>
      <c r="P232" s="54" t="str">
        <f>IF(M232="○","勝",IF(M232="×","敗",""))</f>
        <v>敗</v>
      </c>
      <c r="Q232" s="185"/>
      <c r="R232" s="186"/>
      <c r="S232" s="186"/>
      <c r="T232" s="187"/>
      <c r="U232" s="95"/>
      <c r="V232" s="95"/>
      <c r="W232" s="95"/>
      <c r="X232" s="95"/>
    </row>
    <row r="233" spans="1:24" ht="21" customHeight="1">
      <c r="A233" s="9" t="s">
        <v>112</v>
      </c>
      <c r="B233" s="28" t="s">
        <v>40</v>
      </c>
      <c r="C233" s="28" t="s">
        <v>37</v>
      </c>
      <c r="D233" s="61" t="s">
        <v>39</v>
      </c>
      <c r="E233" s="15" t="s">
        <v>41</v>
      </c>
      <c r="F233" s="61" t="s">
        <v>27</v>
      </c>
      <c r="G233" s="51" t="s">
        <v>28</v>
      </c>
      <c r="H233" s="64" t="s">
        <v>43</v>
      </c>
      <c r="I233" s="21" t="s">
        <v>20</v>
      </c>
      <c r="J233" s="31" t="s">
        <v>21</v>
      </c>
      <c r="K233" s="31" t="s">
        <v>22</v>
      </c>
      <c r="L233" s="32" t="s">
        <v>111</v>
      </c>
      <c r="M233" s="36" t="s">
        <v>46</v>
      </c>
      <c r="N233" s="33" t="s">
        <v>113</v>
      </c>
      <c r="O233" s="100" t="s">
        <v>12</v>
      </c>
      <c r="P233" s="34" t="s">
        <v>13</v>
      </c>
      <c r="U233" s="95"/>
      <c r="V233" s="95"/>
      <c r="W233" s="95"/>
      <c r="X233" s="95"/>
    </row>
    <row r="234" spans="1:24" ht="21" customHeight="1">
      <c r="A234" s="4"/>
      <c r="B234" s="3"/>
      <c r="C234" s="3"/>
      <c r="D234" s="135">
        <v>0.81458333333333333</v>
      </c>
      <c r="E234" s="16">
        <v>81.960999999999999</v>
      </c>
      <c r="F234" s="79">
        <v>0</v>
      </c>
      <c r="G234" s="68">
        <v>10000</v>
      </c>
      <c r="H234" s="65">
        <v>0.15</v>
      </c>
      <c r="I234" s="19">
        <f>E234+F234</f>
        <v>81.960999999999999</v>
      </c>
      <c r="J234" s="2">
        <f>I234+H234</f>
        <v>82.111000000000004</v>
      </c>
      <c r="K234" s="2">
        <f>I234-H234</f>
        <v>81.810999999999993</v>
      </c>
      <c r="L234" s="47">
        <v>1</v>
      </c>
      <c r="M234" s="47" t="s">
        <v>45</v>
      </c>
      <c r="N234" s="1">
        <v>1430</v>
      </c>
      <c r="O234" s="101">
        <f>IF(L234&lt;&gt;"",IF(M234="○",100,IF(M234="×",-100,"")),"")</f>
        <v>100</v>
      </c>
      <c r="P234" s="45" t="str">
        <f>IF(M234="○","勝",IF(M234="×","敗",""))</f>
        <v>勝</v>
      </c>
      <c r="Q234" s="191"/>
      <c r="R234" s="192"/>
      <c r="S234" s="192"/>
      <c r="T234" s="193"/>
      <c r="U234" s="95">
        <f>IF(AND(V234="",W234="")=TRUE,0,IF(AND(V234="勝",W234="敗")=TRUE,1,IF(AND(W234="勝",V234="敗")=TRUE,1,IF(AND(V234="勝",W234="")=TRUE,2,IF(AND(W234="勝",V234="")=TRUE,2,IF(AND(V234="敗",W234="")=TRUE,3,IF(AND(W234="敗",V234="")=TRUE,3,0)))))))</f>
        <v>2</v>
      </c>
      <c r="V234" s="95" t="str">
        <f>IF(L234="","",P234)</f>
        <v>勝</v>
      </c>
      <c r="W234" s="95" t="str">
        <f>IF(L236="","",P236)</f>
        <v/>
      </c>
      <c r="X234" s="95"/>
    </row>
    <row r="235" spans="1:24" ht="21" customHeight="1">
      <c r="A235" s="5">
        <v>58</v>
      </c>
      <c r="B235" s="140">
        <v>40682</v>
      </c>
      <c r="C235" s="141" t="s">
        <v>127</v>
      </c>
      <c r="D235" s="62" t="s">
        <v>39</v>
      </c>
      <c r="E235" s="11" t="s">
        <v>42</v>
      </c>
      <c r="F235" s="70" t="s">
        <v>27</v>
      </c>
      <c r="G235" s="63" t="s">
        <v>28</v>
      </c>
      <c r="H235" s="66" t="s">
        <v>44</v>
      </c>
      <c r="I235" s="20" t="s">
        <v>19</v>
      </c>
      <c r="J235" s="76" t="s">
        <v>21</v>
      </c>
      <c r="K235" s="76" t="s">
        <v>22</v>
      </c>
      <c r="L235" s="35" t="s">
        <v>111</v>
      </c>
      <c r="M235" s="48"/>
      <c r="N235" s="1"/>
      <c r="O235" s="101">
        <f>IF(AND(O234="",O236="")=TRUE,"",V235/SUM(V235:X235)*100)</f>
        <v>63.157894736842103</v>
      </c>
      <c r="P235" s="45" t="str">
        <f>IF(AND(L234="",L236="")=TRUE,"",V235&amp;"勝"&amp;W235&amp;"敗"&amp;X235&amp;"引")</f>
        <v>36勝21敗0引</v>
      </c>
      <c r="U235" s="95"/>
      <c r="V235" s="95">
        <f>IF(U234=2,V231+1,IF(U234=0,0,V231))</f>
        <v>36</v>
      </c>
      <c r="W235" s="95">
        <f>IF(U234=3,W231+1,IF(U234=0,0,W231))</f>
        <v>21</v>
      </c>
      <c r="X235" s="95">
        <f>IF(U234=1,X231+1,X231)</f>
        <v>0</v>
      </c>
    </row>
    <row r="236" spans="1:24" ht="21" customHeight="1" thickBot="1">
      <c r="A236" s="6"/>
      <c r="B236" s="7"/>
      <c r="C236" s="7"/>
      <c r="D236" s="75">
        <v>0.64374999999999993</v>
      </c>
      <c r="E236" s="17">
        <v>81.614999999999995</v>
      </c>
      <c r="F236" s="80">
        <v>0</v>
      </c>
      <c r="G236" s="105">
        <v>10000</v>
      </c>
      <c r="H236" s="67">
        <v>0.15</v>
      </c>
      <c r="I236" s="22">
        <f>E236+F236</f>
        <v>81.614999999999995</v>
      </c>
      <c r="J236" s="57">
        <f>I236-H236</f>
        <v>81.464999999999989</v>
      </c>
      <c r="K236" s="57">
        <f>I236+H236</f>
        <v>81.765000000000001</v>
      </c>
      <c r="L236" s="53"/>
      <c r="M236" s="53"/>
      <c r="N236" s="8"/>
      <c r="O236" s="103" t="str">
        <f>IF(L236&lt;&gt;"",IF(M236="○",100,IF(M236="×",-100,"")),"")</f>
        <v/>
      </c>
      <c r="P236" s="54" t="str">
        <f>IF(M236="○","勝",IF(M236="×","敗",""))</f>
        <v/>
      </c>
      <c r="Q236" s="185"/>
      <c r="R236" s="186"/>
      <c r="S236" s="186"/>
      <c r="T236" s="187"/>
      <c r="U236" s="95"/>
      <c r="V236" s="95"/>
      <c r="W236" s="95"/>
      <c r="X236" s="95"/>
    </row>
    <row r="237" spans="1:24" ht="21" customHeight="1">
      <c r="A237" s="9" t="s">
        <v>112</v>
      </c>
      <c r="B237" s="28" t="s">
        <v>40</v>
      </c>
      <c r="C237" s="28" t="s">
        <v>37</v>
      </c>
      <c r="D237" s="61" t="s">
        <v>39</v>
      </c>
      <c r="E237" s="15" t="s">
        <v>41</v>
      </c>
      <c r="F237" s="61" t="s">
        <v>27</v>
      </c>
      <c r="G237" s="51" t="s">
        <v>28</v>
      </c>
      <c r="H237" s="64" t="s">
        <v>43</v>
      </c>
      <c r="I237" s="21" t="s">
        <v>20</v>
      </c>
      <c r="J237" s="31" t="s">
        <v>21</v>
      </c>
      <c r="K237" s="31" t="s">
        <v>22</v>
      </c>
      <c r="L237" s="32" t="s">
        <v>111</v>
      </c>
      <c r="M237" s="36" t="s">
        <v>46</v>
      </c>
      <c r="N237" s="33" t="s">
        <v>113</v>
      </c>
      <c r="O237" s="100" t="s">
        <v>12</v>
      </c>
      <c r="P237" s="34" t="s">
        <v>13</v>
      </c>
      <c r="U237" s="95"/>
      <c r="V237" s="95"/>
      <c r="W237" s="95"/>
      <c r="X237" s="95"/>
    </row>
    <row r="238" spans="1:24" ht="21" customHeight="1">
      <c r="A238" s="4"/>
      <c r="B238" s="3"/>
      <c r="C238" s="3"/>
      <c r="D238" s="135">
        <v>0.71666666666666667</v>
      </c>
      <c r="E238" s="16">
        <v>81.959000000000003</v>
      </c>
      <c r="F238" s="79">
        <v>0</v>
      </c>
      <c r="G238" s="68">
        <v>10000</v>
      </c>
      <c r="H238" s="65">
        <v>0.15</v>
      </c>
      <c r="I238" s="19">
        <f>E238+F238</f>
        <v>81.959000000000003</v>
      </c>
      <c r="J238" s="2">
        <f>I238+H238</f>
        <v>82.109000000000009</v>
      </c>
      <c r="K238" s="2">
        <f>I238-H238</f>
        <v>81.808999999999997</v>
      </c>
      <c r="L238" s="47">
        <v>1</v>
      </c>
      <c r="M238" s="47" t="s">
        <v>45</v>
      </c>
      <c r="N238" s="1">
        <v>1470</v>
      </c>
      <c r="O238" s="101">
        <f>IF(L238&lt;&gt;"",IF(M238="○",100,IF(M238="×",-100,"")),"")</f>
        <v>100</v>
      </c>
      <c r="P238" s="45" t="str">
        <f>IF(M238="○","勝",IF(M238="×","敗",""))</f>
        <v>勝</v>
      </c>
      <c r="U238" s="95">
        <f>IF(AND(V238="",W238="")=TRUE,0,IF(AND(V238="勝",W238="敗")=TRUE,1,IF(AND(W238="勝",V238="敗")=TRUE,1,IF(AND(V238="勝",W238="")=TRUE,2,IF(AND(W238="勝",V238="")=TRUE,2,IF(AND(V238="敗",W238="")=TRUE,3,IF(AND(W238="敗",V238="")=TRUE,3,0)))))))</f>
        <v>2</v>
      </c>
      <c r="V238" s="95" t="str">
        <f>IF(L238="","",P238)</f>
        <v>勝</v>
      </c>
      <c r="W238" s="95" t="str">
        <f>IF(L240="","",P240)</f>
        <v/>
      </c>
      <c r="X238" s="95"/>
    </row>
    <row r="239" spans="1:24" ht="21" customHeight="1">
      <c r="A239" s="5">
        <v>59</v>
      </c>
      <c r="B239" s="140">
        <v>40687</v>
      </c>
      <c r="C239" s="141" t="str">
        <f>IF(B239="","",TEXT(B239,"(aaa)"))</f>
        <v>(火)</v>
      </c>
      <c r="D239" s="62" t="s">
        <v>39</v>
      </c>
      <c r="E239" s="11" t="s">
        <v>42</v>
      </c>
      <c r="F239" s="70" t="s">
        <v>27</v>
      </c>
      <c r="G239" s="63" t="s">
        <v>28</v>
      </c>
      <c r="H239" s="66" t="s">
        <v>44</v>
      </c>
      <c r="I239" s="20" t="s">
        <v>19</v>
      </c>
      <c r="J239" s="76" t="s">
        <v>21</v>
      </c>
      <c r="K239" s="76" t="s">
        <v>22</v>
      </c>
      <c r="L239" s="35" t="s">
        <v>111</v>
      </c>
      <c r="M239" s="48"/>
      <c r="N239" s="1"/>
      <c r="O239" s="101">
        <f>IF(AND(O238="",O240="")=TRUE,"",V239/SUM(V239:X239)*100)</f>
        <v>63.793103448275865</v>
      </c>
      <c r="P239" s="45" t="str">
        <f>IF(AND(L238="",L240="")=TRUE,"",V239&amp;"勝"&amp;W239&amp;"敗"&amp;X239&amp;"引")</f>
        <v>37勝21敗0引</v>
      </c>
      <c r="U239" s="95"/>
      <c r="V239" s="95">
        <f>IF(U238=2,V235+1,IF(U238=0,0,V235))</f>
        <v>37</v>
      </c>
      <c r="W239" s="95">
        <f>IF(U238=3,W235+1,IF(U238=0,0,W235))</f>
        <v>21</v>
      </c>
      <c r="X239" s="95">
        <f>IF(U238=1,X235+1,X235)</f>
        <v>0</v>
      </c>
    </row>
    <row r="240" spans="1:24" ht="21" customHeight="1" thickBot="1">
      <c r="A240" s="6"/>
      <c r="B240" s="7"/>
      <c r="C240" s="7"/>
      <c r="D240" s="75">
        <v>0.6645833333333333</v>
      </c>
      <c r="E240" s="17">
        <v>81.614999999999995</v>
      </c>
      <c r="F240" s="80">
        <v>0</v>
      </c>
      <c r="G240" s="105">
        <v>10000</v>
      </c>
      <c r="H240" s="67">
        <v>0.15</v>
      </c>
      <c r="I240" s="22">
        <f>E240+F240</f>
        <v>81.614999999999995</v>
      </c>
      <c r="J240" s="57">
        <f>I240-H240</f>
        <v>81.464999999999989</v>
      </c>
      <c r="K240" s="57">
        <f>I240+H240</f>
        <v>81.765000000000001</v>
      </c>
      <c r="L240" s="53"/>
      <c r="M240" s="53"/>
      <c r="N240" s="8"/>
      <c r="O240" s="103" t="str">
        <f>IF(L240&lt;&gt;"",IF(M240="○",100,IF(M240="×",-100,"")),"")</f>
        <v/>
      </c>
      <c r="P240" s="54" t="str">
        <f>IF(M240="○","勝",IF(M240="×","敗",""))</f>
        <v/>
      </c>
      <c r="Q240" s="185"/>
      <c r="R240" s="186"/>
      <c r="S240" s="186"/>
      <c r="T240" s="187"/>
      <c r="U240" s="95"/>
      <c r="V240" s="95"/>
      <c r="W240" s="95"/>
      <c r="X240" s="95"/>
    </row>
    <row r="241" spans="1:24" ht="21" customHeight="1">
      <c r="A241" s="9" t="s">
        <v>112</v>
      </c>
      <c r="B241" s="28" t="s">
        <v>40</v>
      </c>
      <c r="C241" s="28" t="s">
        <v>37</v>
      </c>
      <c r="D241" s="61" t="s">
        <v>39</v>
      </c>
      <c r="E241" s="15" t="s">
        <v>41</v>
      </c>
      <c r="F241" s="61" t="s">
        <v>27</v>
      </c>
      <c r="G241" s="51" t="s">
        <v>28</v>
      </c>
      <c r="H241" s="64" t="s">
        <v>43</v>
      </c>
      <c r="I241" s="21" t="s">
        <v>20</v>
      </c>
      <c r="J241" s="31" t="s">
        <v>21</v>
      </c>
      <c r="K241" s="31" t="s">
        <v>22</v>
      </c>
      <c r="L241" s="32" t="s">
        <v>111</v>
      </c>
      <c r="M241" s="36" t="s">
        <v>46</v>
      </c>
      <c r="N241" s="33" t="s">
        <v>113</v>
      </c>
      <c r="O241" s="100" t="s">
        <v>12</v>
      </c>
      <c r="P241" s="34" t="s">
        <v>13</v>
      </c>
      <c r="U241" s="95"/>
      <c r="V241" s="95"/>
      <c r="W241" s="95"/>
      <c r="X241" s="95"/>
    </row>
    <row r="242" spans="1:24" ht="21" customHeight="1">
      <c r="A242" s="4"/>
      <c r="B242" s="3"/>
      <c r="C242" s="3"/>
      <c r="D242" s="135">
        <v>0.67499999999999993</v>
      </c>
      <c r="E242" s="16">
        <v>82.03</v>
      </c>
      <c r="F242" s="79">
        <v>0</v>
      </c>
      <c r="G242" s="68">
        <v>10000</v>
      </c>
      <c r="H242" s="65">
        <v>0.15</v>
      </c>
      <c r="I242" s="19">
        <f>E242+F242</f>
        <v>82.03</v>
      </c>
      <c r="J242" s="2">
        <f>I242+H242</f>
        <v>82.18</v>
      </c>
      <c r="K242" s="2">
        <f>I242-H242</f>
        <v>81.88</v>
      </c>
      <c r="L242" s="47"/>
      <c r="M242" s="47"/>
      <c r="N242" s="1"/>
      <c r="O242" s="101" t="str">
        <f>IF(L242&lt;&gt;"",IF(M242="○",100,IF(M242="×",-100,"")),"")</f>
        <v/>
      </c>
      <c r="P242" s="45" t="str">
        <f>IF(M242="○","勝",IF(M242="×","敗",""))</f>
        <v/>
      </c>
      <c r="U242" s="95">
        <f>IF(AND(V242="",W242="")=TRUE,0,IF(AND(V242="勝",W242="敗")=TRUE,1,IF(AND(W242="勝",V242="敗")=TRUE,1,IF(AND(V242="勝",W242="")=TRUE,2,IF(AND(W242="勝",V242="")=TRUE,2,IF(AND(V242="敗",W242="")=TRUE,3,IF(AND(W242="敗",V242="")=TRUE,3,0)))))))</f>
        <v>2</v>
      </c>
      <c r="V242" s="95" t="str">
        <f>IF(L242="","",P242)</f>
        <v/>
      </c>
      <c r="W242" s="95" t="str">
        <f>IF(L244="","",P244)</f>
        <v>勝</v>
      </c>
      <c r="X242" s="95"/>
    </row>
    <row r="243" spans="1:24" ht="21" customHeight="1">
      <c r="A243" s="5">
        <v>60</v>
      </c>
      <c r="B243" s="140">
        <v>40689</v>
      </c>
      <c r="C243" s="141" t="str">
        <f>IF(B243="","",TEXT(B243,"(aaa)"))</f>
        <v>(木)</v>
      </c>
      <c r="D243" s="62" t="s">
        <v>39</v>
      </c>
      <c r="E243" s="11" t="s">
        <v>42</v>
      </c>
      <c r="F243" s="70" t="s">
        <v>27</v>
      </c>
      <c r="G243" s="63" t="s">
        <v>28</v>
      </c>
      <c r="H243" s="66" t="s">
        <v>44</v>
      </c>
      <c r="I243" s="20" t="s">
        <v>19</v>
      </c>
      <c r="J243" s="76" t="s">
        <v>21</v>
      </c>
      <c r="K243" s="76" t="s">
        <v>22</v>
      </c>
      <c r="L243" s="35" t="s">
        <v>111</v>
      </c>
      <c r="M243" s="48"/>
      <c r="N243" s="1"/>
      <c r="O243" s="101">
        <f>IF(AND(O242="",O244="")=TRUE,"",V243/SUM(V243:X243)*100)</f>
        <v>64.406779661016941</v>
      </c>
      <c r="P243" s="45" t="str">
        <f>IF(AND(L242="",L244="")=TRUE,"",V243&amp;"勝"&amp;W243&amp;"敗"&amp;X243&amp;"引")</f>
        <v>38勝21敗0引</v>
      </c>
      <c r="U243" s="95"/>
      <c r="V243" s="95">
        <f>IF(U242=2,V239+1,IF(U242=0,0,V239))</f>
        <v>38</v>
      </c>
      <c r="W243" s="95">
        <f>IF(U242=3,W239+1,IF(U242=0,0,W239))</f>
        <v>21</v>
      </c>
      <c r="X243" s="95">
        <f>IF(U242=1,X239+1,X239)</f>
        <v>0</v>
      </c>
    </row>
    <row r="244" spans="1:24" ht="21" customHeight="1" thickBot="1">
      <c r="A244" s="6"/>
      <c r="B244" s="7"/>
      <c r="C244" s="7"/>
      <c r="D244" s="75">
        <v>0.66875000000000007</v>
      </c>
      <c r="E244" s="17">
        <v>81.69</v>
      </c>
      <c r="F244" s="80">
        <v>0</v>
      </c>
      <c r="G244" s="105">
        <v>10000</v>
      </c>
      <c r="H244" s="67">
        <v>0.15</v>
      </c>
      <c r="I244" s="22">
        <f>E244+F244</f>
        <v>81.69</v>
      </c>
      <c r="J244" s="57">
        <f>I244-H244</f>
        <v>81.539999999999992</v>
      </c>
      <c r="K244" s="57">
        <f>I244+H244</f>
        <v>81.84</v>
      </c>
      <c r="L244" s="53">
        <v>1</v>
      </c>
      <c r="M244" s="53" t="s">
        <v>45</v>
      </c>
      <c r="N244" s="8">
        <v>1390</v>
      </c>
      <c r="O244" s="103">
        <f>IF(L244&lt;&gt;"",IF(M244="○",100,IF(M244="×",-100,"")),"")</f>
        <v>100</v>
      </c>
      <c r="P244" s="54" t="str">
        <f>IF(M244="○","勝",IF(M244="×","敗",""))</f>
        <v>勝</v>
      </c>
      <c r="Q244" s="185"/>
      <c r="R244" s="186"/>
      <c r="S244" s="186"/>
      <c r="T244" s="187"/>
      <c r="U244" s="95"/>
      <c r="V244" s="95"/>
      <c r="W244" s="95"/>
      <c r="X244" s="95"/>
    </row>
    <row r="245" spans="1:24" ht="21" customHeight="1">
      <c r="A245" s="9" t="s">
        <v>112</v>
      </c>
      <c r="B245" s="28" t="s">
        <v>40</v>
      </c>
      <c r="C245" s="28" t="s">
        <v>37</v>
      </c>
      <c r="D245" s="61" t="s">
        <v>39</v>
      </c>
      <c r="E245" s="15" t="s">
        <v>41</v>
      </c>
      <c r="F245" s="61" t="s">
        <v>27</v>
      </c>
      <c r="G245" s="51" t="s">
        <v>28</v>
      </c>
      <c r="H245" s="64" t="s">
        <v>43</v>
      </c>
      <c r="I245" s="21" t="s">
        <v>20</v>
      </c>
      <c r="J245" s="31" t="s">
        <v>21</v>
      </c>
      <c r="K245" s="31" t="s">
        <v>22</v>
      </c>
      <c r="L245" s="32" t="s">
        <v>111</v>
      </c>
      <c r="M245" s="36" t="s">
        <v>46</v>
      </c>
      <c r="N245" s="33" t="s">
        <v>113</v>
      </c>
      <c r="O245" s="100" t="s">
        <v>12</v>
      </c>
      <c r="P245" s="34" t="s">
        <v>13</v>
      </c>
      <c r="U245" s="95"/>
      <c r="V245" s="95"/>
      <c r="W245" s="95"/>
      <c r="X245" s="95"/>
    </row>
    <row r="246" spans="1:24" ht="21" customHeight="1">
      <c r="A246" s="4"/>
      <c r="B246" s="3"/>
      <c r="C246" s="3"/>
      <c r="D246" s="135">
        <v>0.69444444444444453</v>
      </c>
      <c r="E246" s="16">
        <v>81.775000000000006</v>
      </c>
      <c r="F246" s="79">
        <v>0</v>
      </c>
      <c r="G246" s="68">
        <v>10000</v>
      </c>
      <c r="H246" s="65">
        <v>0.15</v>
      </c>
      <c r="I246" s="19">
        <f>E246+F246</f>
        <v>81.775000000000006</v>
      </c>
      <c r="J246" s="2">
        <f>I246+H246</f>
        <v>81.925000000000011</v>
      </c>
      <c r="K246" s="2">
        <f>I246-H246</f>
        <v>81.625</v>
      </c>
      <c r="L246" s="47"/>
      <c r="M246" s="47"/>
      <c r="N246" s="1"/>
      <c r="O246" s="101" t="str">
        <f>IF(L246&lt;&gt;"",IF(M246="○",100,IF(M246="×",-100,"")),"")</f>
        <v/>
      </c>
      <c r="P246" s="45" t="str">
        <f>IF(M246="○","勝",IF(M246="×","敗",""))</f>
        <v/>
      </c>
      <c r="U246" s="95">
        <f>IF(AND(V246="",W246="")=TRUE,0,IF(AND(V246="勝",W246="敗")=TRUE,1,IF(AND(W246="勝",V246="敗")=TRUE,1,IF(AND(V246="勝",W246="")=TRUE,2,IF(AND(W246="勝",V246="")=TRUE,2,IF(AND(V246="敗",W246="")=TRUE,3,IF(AND(W246="敗",V246="")=TRUE,3,0)))))))</f>
        <v>2</v>
      </c>
      <c r="V246" s="95" t="str">
        <f>IF(L246="","",P246)</f>
        <v/>
      </c>
      <c r="W246" s="95" t="str">
        <f>IF(L248="","",P248)</f>
        <v>勝</v>
      </c>
      <c r="X246" s="95"/>
    </row>
    <row r="247" spans="1:24" ht="21" customHeight="1">
      <c r="A247" s="5">
        <v>61</v>
      </c>
      <c r="B247" s="140">
        <v>40694</v>
      </c>
      <c r="C247" s="141" t="str">
        <f>IF(B247="","",TEXT(B247,"(aaa)"))</f>
        <v>(火)</v>
      </c>
      <c r="D247" s="62" t="s">
        <v>39</v>
      </c>
      <c r="E247" s="11" t="s">
        <v>42</v>
      </c>
      <c r="F247" s="70" t="s">
        <v>27</v>
      </c>
      <c r="G247" s="63" t="s">
        <v>28</v>
      </c>
      <c r="H247" s="66" t="s">
        <v>44</v>
      </c>
      <c r="I247" s="20" t="s">
        <v>19</v>
      </c>
      <c r="J247" s="76" t="s">
        <v>21</v>
      </c>
      <c r="K247" s="76" t="s">
        <v>22</v>
      </c>
      <c r="L247" s="35" t="s">
        <v>111</v>
      </c>
      <c r="M247" s="48"/>
      <c r="N247" s="1"/>
      <c r="O247" s="101">
        <f>IF(AND(O246="",O248="")=TRUE,"",V247/SUM(V247:X247)*100)</f>
        <v>65</v>
      </c>
      <c r="P247" s="45" t="str">
        <f>IF(AND(L246="",L248="")=TRUE,"",V247&amp;"勝"&amp;W247&amp;"敗"&amp;X247&amp;"引")</f>
        <v>39勝21敗0引</v>
      </c>
      <c r="U247" s="95"/>
      <c r="V247" s="95">
        <f>IF(U246=2,V243+1,IF(U246=0,0,V243))</f>
        <v>39</v>
      </c>
      <c r="W247" s="95">
        <f>IF(U246=3,W243+1,IF(U246=0,0,W243))</f>
        <v>21</v>
      </c>
      <c r="X247" s="95">
        <f>IF(U246=1,X243+1,X243)</f>
        <v>0</v>
      </c>
    </row>
    <row r="248" spans="1:24" ht="21" customHeight="1" thickBot="1">
      <c r="A248" s="6"/>
      <c r="B248" s="7"/>
      <c r="C248" s="7"/>
      <c r="D248" s="75">
        <v>0.62708333333333333</v>
      </c>
      <c r="E248" s="17">
        <v>81.379000000000005</v>
      </c>
      <c r="F248" s="80">
        <v>0</v>
      </c>
      <c r="G248" s="105">
        <v>10000</v>
      </c>
      <c r="H248" s="67">
        <v>0.15</v>
      </c>
      <c r="I248" s="22">
        <f>E248+F248</f>
        <v>81.379000000000005</v>
      </c>
      <c r="J248" s="57">
        <f>I248-H248</f>
        <v>81.228999999999999</v>
      </c>
      <c r="K248" s="57">
        <f>I248+H248</f>
        <v>81.529000000000011</v>
      </c>
      <c r="L248" s="53">
        <v>1</v>
      </c>
      <c r="M248" s="53" t="s">
        <v>45</v>
      </c>
      <c r="N248" s="8">
        <v>1350</v>
      </c>
      <c r="O248" s="103">
        <f>IF(L248&lt;&gt;"",IF(M248="○",100,IF(M248="×",-100,"")),"")</f>
        <v>100</v>
      </c>
      <c r="P248" s="54" t="str">
        <f>IF(M248="○","勝",IF(M248="×","敗",""))</f>
        <v>勝</v>
      </c>
      <c r="Q248" s="185"/>
      <c r="R248" s="186"/>
      <c r="S248" s="186"/>
      <c r="T248" s="187"/>
      <c r="U248" s="95"/>
      <c r="V248" s="95"/>
      <c r="W248" s="95"/>
      <c r="X248" s="95"/>
    </row>
    <row r="249" spans="1:24" ht="21" customHeight="1">
      <c r="A249" s="9" t="s">
        <v>112</v>
      </c>
      <c r="B249" s="28" t="s">
        <v>40</v>
      </c>
      <c r="C249" s="28" t="s">
        <v>37</v>
      </c>
      <c r="D249" s="61" t="s">
        <v>39</v>
      </c>
      <c r="E249" s="15" t="s">
        <v>41</v>
      </c>
      <c r="F249" s="61" t="s">
        <v>27</v>
      </c>
      <c r="G249" s="51" t="s">
        <v>28</v>
      </c>
      <c r="H249" s="64" t="s">
        <v>43</v>
      </c>
      <c r="I249" s="21" t="s">
        <v>20</v>
      </c>
      <c r="J249" s="31" t="s">
        <v>21</v>
      </c>
      <c r="K249" s="31" t="s">
        <v>22</v>
      </c>
      <c r="L249" s="32" t="s">
        <v>111</v>
      </c>
      <c r="M249" s="36" t="s">
        <v>46</v>
      </c>
      <c r="N249" s="33" t="s">
        <v>113</v>
      </c>
      <c r="O249" s="100" t="s">
        <v>12</v>
      </c>
      <c r="P249" s="34" t="s">
        <v>13</v>
      </c>
      <c r="U249" s="95"/>
      <c r="V249" s="95"/>
      <c r="W249" s="95"/>
      <c r="X249" s="95"/>
    </row>
    <row r="250" spans="1:24" ht="21" customHeight="1">
      <c r="A250" s="4"/>
      <c r="B250" s="3"/>
      <c r="C250" s="3"/>
      <c r="D250" s="135">
        <v>0.6479166666666667</v>
      </c>
      <c r="E250" s="16">
        <v>81.022000000000006</v>
      </c>
      <c r="F250" s="79">
        <v>0</v>
      </c>
      <c r="G250" s="68">
        <v>10000</v>
      </c>
      <c r="H250" s="65">
        <v>0.15</v>
      </c>
      <c r="I250" s="19">
        <f>E250+F250</f>
        <v>81.022000000000006</v>
      </c>
      <c r="J250" s="2">
        <f>I250+H250</f>
        <v>81.172000000000011</v>
      </c>
      <c r="K250" s="2">
        <f>I250-H250</f>
        <v>80.872</v>
      </c>
      <c r="L250" s="47"/>
      <c r="M250" s="47"/>
      <c r="N250" s="1"/>
      <c r="O250" s="101" t="str">
        <f>IF(L250&lt;&gt;"",IF(M250="○",100,IF(M250="×",-100,"")),"")</f>
        <v/>
      </c>
      <c r="P250" s="45" t="str">
        <f>IF(M250="○","勝",IF(M250="×","敗",""))</f>
        <v/>
      </c>
      <c r="Q250" s="191"/>
      <c r="R250" s="192"/>
      <c r="S250" s="192"/>
      <c r="T250" s="193"/>
      <c r="U250" s="95">
        <f>IF(AND(V250="",W250="")=TRUE,0,IF(AND(V250="勝",W250="敗")=TRUE,1,IF(AND(W250="勝",V250="敗")=TRUE,1,IF(AND(V250="勝",W250="")=TRUE,2,IF(AND(W250="勝",V250="")=TRUE,2,IF(AND(V250="敗",W250="")=TRUE,3,IF(AND(W250="敗",V250="")=TRUE,3,0)))))))</f>
        <v>3</v>
      </c>
      <c r="V250" s="95" t="str">
        <f>IF(L250="","",P250)</f>
        <v/>
      </c>
      <c r="W250" s="95" t="str">
        <f>IF(L252="","",P252)</f>
        <v>敗</v>
      </c>
      <c r="X250" s="95"/>
    </row>
    <row r="251" spans="1:24" ht="21" customHeight="1">
      <c r="A251" s="5">
        <v>62</v>
      </c>
      <c r="B251" s="140">
        <v>40696</v>
      </c>
      <c r="C251" s="141" t="str">
        <f>IF(B251="","",TEXT(B251,"(aaa)"))</f>
        <v>(木)</v>
      </c>
      <c r="D251" s="62" t="s">
        <v>39</v>
      </c>
      <c r="E251" s="11" t="s">
        <v>42</v>
      </c>
      <c r="F251" s="70" t="s">
        <v>27</v>
      </c>
      <c r="G251" s="63" t="s">
        <v>28</v>
      </c>
      <c r="H251" s="66" t="s">
        <v>44</v>
      </c>
      <c r="I251" s="20" t="s">
        <v>19</v>
      </c>
      <c r="J251" s="76" t="s">
        <v>21</v>
      </c>
      <c r="K251" s="76" t="s">
        <v>22</v>
      </c>
      <c r="L251" s="35" t="s">
        <v>111</v>
      </c>
      <c r="M251" s="48"/>
      <c r="N251" s="1"/>
      <c r="O251" s="101">
        <f>IF(AND(O250="",O252="")=TRUE,"",V251/SUM(V251:X251)*100)</f>
        <v>63.934426229508205</v>
      </c>
      <c r="P251" s="45" t="str">
        <f>IF(AND(L250="",L252="")=TRUE,"",V251&amp;"勝"&amp;W251&amp;"敗"&amp;X251&amp;"引")</f>
        <v>39勝22敗0引</v>
      </c>
      <c r="U251" s="95"/>
      <c r="V251" s="95">
        <f>IF(U250=2,V247+1,IF(U250=0,0,V247))</f>
        <v>39</v>
      </c>
      <c r="W251" s="95">
        <f>IF(U250=3,W247+1,IF(U250=0,0,W247))</f>
        <v>22</v>
      </c>
      <c r="X251" s="95">
        <f>IF(U250=1,X247+1,X247)</f>
        <v>0</v>
      </c>
    </row>
    <row r="252" spans="1:24" ht="21" customHeight="1" thickBot="1">
      <c r="A252" s="6"/>
      <c r="B252" s="7"/>
      <c r="C252" s="7"/>
      <c r="D252" s="75">
        <v>0.82291666666666663</v>
      </c>
      <c r="E252" s="17">
        <v>80.724000000000004</v>
      </c>
      <c r="F252" s="80">
        <v>0</v>
      </c>
      <c r="G252" s="105">
        <v>10000</v>
      </c>
      <c r="H252" s="67">
        <v>0.15</v>
      </c>
      <c r="I252" s="22">
        <f>E252+F252</f>
        <v>80.724000000000004</v>
      </c>
      <c r="J252" s="57">
        <f>I252-H252</f>
        <v>80.573999999999998</v>
      </c>
      <c r="K252" s="57">
        <f>I252+H252</f>
        <v>80.874000000000009</v>
      </c>
      <c r="L252" s="53">
        <v>1</v>
      </c>
      <c r="M252" s="53" t="s">
        <v>47</v>
      </c>
      <c r="N252" s="8">
        <v>-1520</v>
      </c>
      <c r="O252" s="103">
        <f>IF(L252&lt;&gt;"",IF(M252="○",100,IF(M252="×",-100,"")),"")</f>
        <v>-100</v>
      </c>
      <c r="P252" s="54" t="str">
        <f>IF(M252="○","勝",IF(M252="×","敗",""))</f>
        <v>敗</v>
      </c>
      <c r="Q252" s="185"/>
      <c r="R252" s="186"/>
      <c r="S252" s="186"/>
      <c r="T252" s="187"/>
      <c r="U252" s="95"/>
      <c r="V252" s="95"/>
      <c r="W252" s="95"/>
      <c r="X252" s="95"/>
    </row>
    <row r="253" spans="1:24" ht="21" customHeight="1">
      <c r="A253" s="9" t="s">
        <v>112</v>
      </c>
      <c r="B253" s="28" t="s">
        <v>40</v>
      </c>
      <c r="C253" s="28" t="s">
        <v>37</v>
      </c>
      <c r="D253" s="61" t="s">
        <v>39</v>
      </c>
      <c r="E253" s="15" t="s">
        <v>41</v>
      </c>
      <c r="F253" s="61" t="s">
        <v>27</v>
      </c>
      <c r="G253" s="51" t="s">
        <v>28</v>
      </c>
      <c r="H253" s="64" t="s">
        <v>43</v>
      </c>
      <c r="I253" s="21" t="s">
        <v>20</v>
      </c>
      <c r="J253" s="31" t="s">
        <v>21</v>
      </c>
      <c r="K253" s="31" t="s">
        <v>22</v>
      </c>
      <c r="L253" s="32" t="s">
        <v>111</v>
      </c>
      <c r="M253" s="36" t="s">
        <v>46</v>
      </c>
      <c r="N253" s="33" t="s">
        <v>113</v>
      </c>
      <c r="O253" s="100" t="s">
        <v>12</v>
      </c>
      <c r="P253" s="34" t="s">
        <v>13</v>
      </c>
      <c r="U253" s="95"/>
      <c r="V253" s="95"/>
      <c r="W253" s="95"/>
      <c r="X253" s="95"/>
    </row>
    <row r="254" spans="1:24" ht="21" customHeight="1">
      <c r="A254" s="4"/>
      <c r="B254" s="3"/>
      <c r="C254" s="3"/>
      <c r="D254" s="135">
        <v>0.65208333333333335</v>
      </c>
      <c r="E254" s="16">
        <v>80.334000000000003</v>
      </c>
      <c r="F254" s="79">
        <v>0</v>
      </c>
      <c r="G254" s="68">
        <v>10000</v>
      </c>
      <c r="H254" s="65">
        <v>0.15</v>
      </c>
      <c r="I254" s="19">
        <f>E254+F254</f>
        <v>80.334000000000003</v>
      </c>
      <c r="J254" s="2">
        <f>I254+H254</f>
        <v>80.484000000000009</v>
      </c>
      <c r="K254" s="2">
        <f>I254-H254</f>
        <v>80.183999999999997</v>
      </c>
      <c r="L254" s="47"/>
      <c r="M254" s="47"/>
      <c r="N254" s="1"/>
      <c r="O254" s="101" t="str">
        <f>IF(L254&lt;&gt;"",IF(M254="○",100,IF(M254="×",-100,"")),"")</f>
        <v/>
      </c>
      <c r="P254" s="45" t="str">
        <f>IF(M254="○","勝",IF(M254="×","敗",""))</f>
        <v/>
      </c>
      <c r="U254" s="95">
        <f>IF(AND(V254="",W254="")=TRUE,0,IF(AND(V254="勝",W254="敗")=TRUE,1,IF(AND(W254="勝",V254="敗")=TRUE,1,IF(AND(V254="勝",W254="")=TRUE,2,IF(AND(W254="勝",V254="")=TRUE,2,IF(AND(V254="敗",W254="")=TRUE,3,IF(AND(W254="敗",V254="")=TRUE,3,0)))))))</f>
        <v>2</v>
      </c>
      <c r="V254" s="95" t="str">
        <f>IF(L254="","",P254)</f>
        <v/>
      </c>
      <c r="W254" s="95" t="str">
        <f>IF(L256="","",P256)</f>
        <v>勝</v>
      </c>
      <c r="X254" s="95"/>
    </row>
    <row r="255" spans="1:24" ht="21" customHeight="1">
      <c r="A255" s="5">
        <v>63</v>
      </c>
      <c r="B255" s="140">
        <v>40701</v>
      </c>
      <c r="C255" s="141" t="str">
        <f>IF(B255="","",TEXT(B255,"(aaa)"))</f>
        <v>(火)</v>
      </c>
      <c r="D255" s="62" t="s">
        <v>39</v>
      </c>
      <c r="E255" s="11" t="s">
        <v>42</v>
      </c>
      <c r="F255" s="70" t="s">
        <v>27</v>
      </c>
      <c r="G255" s="63" t="s">
        <v>28</v>
      </c>
      <c r="H255" s="66" t="s">
        <v>44</v>
      </c>
      <c r="I255" s="20" t="s">
        <v>19</v>
      </c>
      <c r="J255" s="76" t="s">
        <v>21</v>
      </c>
      <c r="K255" s="76" t="s">
        <v>22</v>
      </c>
      <c r="L255" s="35" t="s">
        <v>111</v>
      </c>
      <c r="M255" s="48"/>
      <c r="N255" s="1"/>
      <c r="O255" s="101">
        <f>IF(AND(O254="",O256="")=TRUE,"",V255/SUM(V255:X255)*100)</f>
        <v>64.516129032258064</v>
      </c>
      <c r="P255" s="45" t="str">
        <f>IF(AND(L254="",L256="")=TRUE,"",V255&amp;"勝"&amp;W255&amp;"敗"&amp;X255&amp;"引")</f>
        <v>40勝22敗0引</v>
      </c>
      <c r="U255" s="95"/>
      <c r="V255" s="95">
        <f>IF(U254=2,V251+1,IF(U254=0,0,V251))</f>
        <v>40</v>
      </c>
      <c r="W255" s="95">
        <f>IF(U254=3,W251+1,IF(U254=0,0,W251))</f>
        <v>22</v>
      </c>
      <c r="X255" s="95">
        <f>IF(U254=1,X251+1,X251)</f>
        <v>0</v>
      </c>
    </row>
    <row r="256" spans="1:24" ht="21" customHeight="1" thickBot="1">
      <c r="A256" s="6"/>
      <c r="B256" s="7"/>
      <c r="C256" s="7"/>
      <c r="D256" s="75">
        <v>0.74583333333333324</v>
      </c>
      <c r="E256" s="17">
        <v>80.16</v>
      </c>
      <c r="F256" s="80">
        <v>0</v>
      </c>
      <c r="G256" s="105">
        <v>10000</v>
      </c>
      <c r="H256" s="67">
        <v>0.15</v>
      </c>
      <c r="I256" s="22">
        <f>E256+F256</f>
        <v>80.16</v>
      </c>
      <c r="J256" s="57">
        <f>I256-H256</f>
        <v>80.009999999999991</v>
      </c>
      <c r="K256" s="57">
        <f>I256+H256</f>
        <v>80.31</v>
      </c>
      <c r="L256" s="53">
        <v>1</v>
      </c>
      <c r="M256" s="53" t="s">
        <v>45</v>
      </c>
      <c r="N256" s="8">
        <v>1490</v>
      </c>
      <c r="O256" s="103">
        <f>IF(L256&lt;&gt;"",IF(M256="○",100,IF(M256="×",-100,"")),"")</f>
        <v>100</v>
      </c>
      <c r="P256" s="54" t="str">
        <f>IF(M256="○","勝",IF(M256="×","敗",""))</f>
        <v>勝</v>
      </c>
      <c r="Q256" s="185"/>
      <c r="R256" s="186"/>
      <c r="S256" s="186"/>
      <c r="T256" s="187"/>
      <c r="U256" s="95"/>
      <c r="V256" s="95"/>
      <c r="W256" s="95"/>
      <c r="X256" s="95"/>
    </row>
    <row r="257" spans="1:24" ht="21" customHeight="1">
      <c r="A257" s="9" t="s">
        <v>112</v>
      </c>
      <c r="B257" s="28" t="s">
        <v>40</v>
      </c>
      <c r="C257" s="28" t="s">
        <v>37</v>
      </c>
      <c r="D257" s="61" t="s">
        <v>39</v>
      </c>
      <c r="E257" s="15" t="s">
        <v>41</v>
      </c>
      <c r="F257" s="61" t="s">
        <v>27</v>
      </c>
      <c r="G257" s="51" t="s">
        <v>28</v>
      </c>
      <c r="H257" s="64" t="s">
        <v>43</v>
      </c>
      <c r="I257" s="21" t="s">
        <v>20</v>
      </c>
      <c r="J257" s="31" t="s">
        <v>21</v>
      </c>
      <c r="K257" s="31" t="s">
        <v>22</v>
      </c>
      <c r="L257" s="32" t="s">
        <v>111</v>
      </c>
      <c r="M257" s="36" t="s">
        <v>46</v>
      </c>
      <c r="N257" s="33" t="s">
        <v>113</v>
      </c>
      <c r="O257" s="100" t="s">
        <v>12</v>
      </c>
      <c r="P257" s="34" t="s">
        <v>13</v>
      </c>
      <c r="Q257" s="113" t="s">
        <v>53</v>
      </c>
      <c r="U257" s="95"/>
      <c r="V257" s="95"/>
      <c r="W257" s="95"/>
      <c r="X257" s="95"/>
    </row>
    <row r="258" spans="1:24" ht="21" customHeight="1">
      <c r="A258" s="4"/>
      <c r="B258" s="3"/>
      <c r="C258" s="3"/>
      <c r="D258" s="135">
        <v>0.68333333333333324</v>
      </c>
      <c r="E258" s="16">
        <v>80.218000000000004</v>
      </c>
      <c r="F258" s="79">
        <v>0</v>
      </c>
      <c r="G258" s="68">
        <v>10000</v>
      </c>
      <c r="H258" s="65">
        <v>0.153</v>
      </c>
      <c r="I258" s="19">
        <f>E258+F258</f>
        <v>80.218000000000004</v>
      </c>
      <c r="J258" s="2">
        <f>I258+H258</f>
        <v>80.371000000000009</v>
      </c>
      <c r="K258" s="2">
        <f>I258-H258</f>
        <v>80.064999999999998</v>
      </c>
      <c r="L258" s="47">
        <v>1</v>
      </c>
      <c r="M258" s="47" t="s">
        <v>45</v>
      </c>
      <c r="N258" s="1"/>
      <c r="O258" s="101">
        <f>IF(L258&lt;&gt;"",IF(M258="○",100,IF(M258="×",-100,"")),"")</f>
        <v>100</v>
      </c>
      <c r="P258" s="45" t="str">
        <f>IF(M258="○","勝",IF(M258="×","敗",""))</f>
        <v>勝</v>
      </c>
      <c r="Q258" s="114"/>
      <c r="U258" s="95">
        <f>IF(AND(V258="",W258="")=TRUE,0,IF(AND(V258="勝",W258="敗")=TRUE,1,IF(AND(W258="勝",V258="敗")=TRUE,1,IF(AND(V258="勝",W258="")=TRUE,2,IF(AND(W258="勝",V258="")=TRUE,2,IF(AND(V258="敗",W258="")=TRUE,3,IF(AND(W258="敗",V258="")=TRUE,3,0)))))))</f>
        <v>2</v>
      </c>
      <c r="V258" s="95" t="str">
        <f>IF(L258="","",P258)</f>
        <v>勝</v>
      </c>
      <c r="W258" s="95" t="str">
        <f>IF(L260="","",P260)</f>
        <v/>
      </c>
      <c r="X258" s="95"/>
    </row>
    <row r="259" spans="1:24" ht="21" customHeight="1">
      <c r="A259" s="5">
        <v>64</v>
      </c>
      <c r="B259" s="140">
        <v>40703</v>
      </c>
      <c r="C259" s="141" t="str">
        <f>IF(B259="","",TEXT(B259,"(aaa)"))</f>
        <v>(木)</v>
      </c>
      <c r="D259" s="62" t="s">
        <v>39</v>
      </c>
      <c r="E259" s="11" t="s">
        <v>42</v>
      </c>
      <c r="F259" s="70" t="s">
        <v>27</v>
      </c>
      <c r="G259" s="63" t="s">
        <v>28</v>
      </c>
      <c r="H259" s="66" t="s">
        <v>44</v>
      </c>
      <c r="I259" s="20" t="s">
        <v>19</v>
      </c>
      <c r="J259" s="76" t="s">
        <v>21</v>
      </c>
      <c r="K259" s="76" t="s">
        <v>22</v>
      </c>
      <c r="L259" s="35" t="s">
        <v>111</v>
      </c>
      <c r="M259" s="48"/>
      <c r="N259" s="1"/>
      <c r="O259" s="101">
        <f>IF(AND(O258="",O260="")=TRUE,"",V259/SUM(V259:X259)*100)</f>
        <v>65.079365079365076</v>
      </c>
      <c r="P259" s="45" t="str">
        <f>IF(AND(L258="",L260="")=TRUE,"",V259&amp;"勝"&amp;W259&amp;"敗"&amp;X259&amp;"引")</f>
        <v>41勝22敗0引</v>
      </c>
      <c r="Q259" s="114"/>
      <c r="U259" s="95"/>
      <c r="V259" s="95">
        <f>IF(U258=2,V255+1,IF(U258=0,0,V255))</f>
        <v>41</v>
      </c>
      <c r="W259" s="95">
        <f>IF(U258=3,W255+1,IF(U258=0,0,W255))</f>
        <v>22</v>
      </c>
      <c r="X259" s="95">
        <f>IF(U258=1,X255+1,X255)</f>
        <v>0</v>
      </c>
    </row>
    <row r="260" spans="1:24" ht="21" customHeight="1" thickBot="1">
      <c r="A260" s="6"/>
      <c r="B260" s="7"/>
      <c r="C260" s="7"/>
      <c r="D260" s="75"/>
      <c r="E260" s="17"/>
      <c r="F260" s="80"/>
      <c r="G260" s="105"/>
      <c r="H260" s="67"/>
      <c r="I260" s="22"/>
      <c r="J260" s="57"/>
      <c r="K260" s="57"/>
      <c r="L260" s="53"/>
      <c r="M260" s="53"/>
      <c r="N260" s="8">
        <v>1460</v>
      </c>
      <c r="O260" s="103" t="str">
        <f>IF(L260&lt;&gt;"",IF(M260="○",100,IF(M260="×",-100,"")),"")</f>
        <v/>
      </c>
      <c r="P260" s="54" t="str">
        <f>IF(M260="○","勝",IF(M260="×","敗",""))</f>
        <v/>
      </c>
      <c r="Q260" s="114"/>
      <c r="R260" s="186"/>
      <c r="S260" s="186"/>
      <c r="T260" s="187"/>
      <c r="U260" s="95"/>
      <c r="V260" s="95"/>
      <c r="W260" s="95"/>
      <c r="X260" s="95"/>
    </row>
    <row r="261" spans="1:24" ht="21" customHeight="1">
      <c r="A261" s="9" t="s">
        <v>112</v>
      </c>
      <c r="B261" s="28" t="s">
        <v>40</v>
      </c>
      <c r="C261" s="28" t="s">
        <v>37</v>
      </c>
      <c r="D261" s="61" t="s">
        <v>39</v>
      </c>
      <c r="E261" s="15" t="s">
        <v>41</v>
      </c>
      <c r="F261" s="61" t="s">
        <v>27</v>
      </c>
      <c r="G261" s="51" t="s">
        <v>28</v>
      </c>
      <c r="H261" s="64" t="s">
        <v>43</v>
      </c>
      <c r="I261" s="21" t="s">
        <v>20</v>
      </c>
      <c r="J261" s="31" t="s">
        <v>21</v>
      </c>
      <c r="K261" s="31" t="s">
        <v>22</v>
      </c>
      <c r="L261" s="32" t="s">
        <v>111</v>
      </c>
      <c r="M261" s="36" t="s">
        <v>46</v>
      </c>
      <c r="N261" s="33" t="s">
        <v>113</v>
      </c>
      <c r="O261" s="100" t="s">
        <v>131</v>
      </c>
      <c r="P261" s="34" t="s">
        <v>13</v>
      </c>
      <c r="Q261" s="114"/>
      <c r="U261" s="95"/>
      <c r="V261" s="95"/>
      <c r="W261" s="95"/>
      <c r="X261" s="95"/>
    </row>
    <row r="262" spans="1:24" ht="21" customHeight="1">
      <c r="A262" s="4"/>
      <c r="B262" s="3"/>
      <c r="C262" s="3"/>
      <c r="D262" s="135"/>
      <c r="E262" s="16"/>
      <c r="F262" s="79"/>
      <c r="G262" s="68">
        <v>10000</v>
      </c>
      <c r="H262" s="65">
        <v>0.15</v>
      </c>
      <c r="I262" s="19">
        <f>E262+F262</f>
        <v>0</v>
      </c>
      <c r="J262" s="2">
        <f>I262+H262</f>
        <v>0.15</v>
      </c>
      <c r="K262" s="2">
        <f>I262-H262</f>
        <v>-0.15</v>
      </c>
      <c r="L262" s="47"/>
      <c r="M262" s="47"/>
      <c r="N262" s="1"/>
      <c r="O262" s="101" t="str">
        <f>IF(L262&lt;&gt;"",IF(M262="○",100,IF(M262="×",-100,"")),"")</f>
        <v/>
      </c>
      <c r="P262" s="45" t="str">
        <f>IF(M262="○","勝",IF(M262="×","敗",""))</f>
        <v/>
      </c>
      <c r="Q262" s="114"/>
      <c r="U262" s="95">
        <f>IF(AND(V262="",W262="")=TRUE,0,IF(AND(V262="勝",W262="敗")=TRUE,1,IF(AND(W262="勝",V262="敗")=TRUE,1,IF(AND(V262="勝",W262="")=TRUE,2,IF(AND(W262="勝",V262="")=TRUE,2,IF(AND(V262="敗",W262="")=TRUE,3,IF(AND(W262="敗",V262="")=TRUE,3,0)))))))</f>
        <v>3</v>
      </c>
      <c r="V262" s="95" t="str">
        <f>IF(L262="","",P262)</f>
        <v/>
      </c>
      <c r="W262" s="95" t="str">
        <f>IF(L264="","",P264)</f>
        <v>敗</v>
      </c>
      <c r="X262" s="95"/>
    </row>
    <row r="263" spans="1:24" ht="21" customHeight="1">
      <c r="A263" s="5">
        <v>65</v>
      </c>
      <c r="B263" s="140">
        <v>40703</v>
      </c>
      <c r="C263" s="141" t="str">
        <f>IF(B263="","",TEXT(B263,"(aaa)"))</f>
        <v>(木)</v>
      </c>
      <c r="D263" s="62" t="s">
        <v>39</v>
      </c>
      <c r="E263" s="11" t="s">
        <v>42</v>
      </c>
      <c r="F263" s="70" t="s">
        <v>27</v>
      </c>
      <c r="G263" s="63" t="s">
        <v>28</v>
      </c>
      <c r="H263" s="66" t="s">
        <v>44</v>
      </c>
      <c r="I263" s="20" t="s">
        <v>19</v>
      </c>
      <c r="J263" s="76" t="s">
        <v>21</v>
      </c>
      <c r="K263" s="76" t="s">
        <v>22</v>
      </c>
      <c r="L263" s="35" t="s">
        <v>111</v>
      </c>
      <c r="M263" s="48"/>
      <c r="N263" s="1"/>
      <c r="O263" s="101">
        <f>IF(AND(O262="",O264="")=TRUE,"",V263/SUM(V263:X263)*100)</f>
        <v>64.0625</v>
      </c>
      <c r="P263" s="45" t="str">
        <f>IF(AND(L262="",L264="")=TRUE,"",V263&amp;"勝"&amp;W263&amp;"敗"&amp;X263&amp;"引")</f>
        <v>41勝23敗0引</v>
      </c>
      <c r="Q263" s="114"/>
      <c r="U263" s="95"/>
      <c r="V263" s="95">
        <f>IF(U262=2,V259+1,IF(U262=0,0,V259))</f>
        <v>41</v>
      </c>
      <c r="W263" s="95">
        <f>IF(U262=3,W259+1,IF(U262=0,0,W259))</f>
        <v>23</v>
      </c>
      <c r="X263" s="95">
        <f>IF(U262=1,X259+1,X259)</f>
        <v>0</v>
      </c>
    </row>
    <row r="264" spans="1:24" ht="21" customHeight="1" thickBot="1">
      <c r="A264" s="6"/>
      <c r="B264" s="7"/>
      <c r="C264" s="7"/>
      <c r="D264" s="75">
        <v>0.75624999999999998</v>
      </c>
      <c r="E264" s="17">
        <v>79.930999999999997</v>
      </c>
      <c r="F264" s="80">
        <v>0</v>
      </c>
      <c r="G264" s="105">
        <v>10000</v>
      </c>
      <c r="H264" s="67">
        <v>0.153</v>
      </c>
      <c r="I264" s="22">
        <f>E264+F264</f>
        <v>79.930999999999997</v>
      </c>
      <c r="J264" s="57">
        <f>I264-H264</f>
        <v>79.777999999999992</v>
      </c>
      <c r="K264" s="57">
        <f>I264+H264</f>
        <v>80.084000000000003</v>
      </c>
      <c r="L264" s="53">
        <v>1</v>
      </c>
      <c r="M264" s="53" t="s">
        <v>47</v>
      </c>
      <c r="N264" s="8">
        <v>-1560</v>
      </c>
      <c r="O264" s="103">
        <f>IF(L264&lt;&gt;"",IF(M264="○",100,IF(M264="×",-100,"")),"")</f>
        <v>-100</v>
      </c>
      <c r="P264" s="54" t="str">
        <f>IF(M264="○","勝",IF(M264="×","敗",""))</f>
        <v>敗</v>
      </c>
      <c r="Q264" s="114"/>
      <c r="R264" s="186"/>
      <c r="S264" s="186"/>
      <c r="T264" s="187"/>
      <c r="U264" s="95"/>
      <c r="V264" s="95"/>
      <c r="W264" s="95"/>
      <c r="X264" s="95"/>
    </row>
    <row r="265" spans="1:24" ht="21" customHeight="1">
      <c r="A265" s="9" t="s">
        <v>112</v>
      </c>
      <c r="B265" s="28" t="s">
        <v>40</v>
      </c>
      <c r="C265" s="28" t="s">
        <v>37</v>
      </c>
      <c r="D265" s="61" t="s">
        <v>39</v>
      </c>
      <c r="E265" s="15" t="s">
        <v>41</v>
      </c>
      <c r="F265" s="61" t="s">
        <v>27</v>
      </c>
      <c r="G265" s="51" t="s">
        <v>28</v>
      </c>
      <c r="H265" s="64" t="s">
        <v>43</v>
      </c>
      <c r="I265" s="21" t="s">
        <v>20</v>
      </c>
      <c r="J265" s="31" t="s">
        <v>21</v>
      </c>
      <c r="K265" s="31" t="s">
        <v>22</v>
      </c>
      <c r="L265" s="32" t="s">
        <v>111</v>
      </c>
      <c r="M265" s="36" t="s">
        <v>46</v>
      </c>
      <c r="N265" s="33" t="s">
        <v>113</v>
      </c>
      <c r="O265" s="100" t="s">
        <v>12</v>
      </c>
      <c r="P265" s="34" t="s">
        <v>13</v>
      </c>
      <c r="U265" s="95"/>
      <c r="V265" s="95"/>
      <c r="W265" s="95"/>
      <c r="X265" s="95"/>
    </row>
    <row r="266" spans="1:24" ht="21" customHeight="1">
      <c r="A266" s="4"/>
      <c r="B266" s="3"/>
      <c r="C266" s="3"/>
      <c r="D266" s="135">
        <v>0.67499999999999993</v>
      </c>
      <c r="E266" s="16">
        <v>80.462999999999994</v>
      </c>
      <c r="F266" s="79">
        <v>0</v>
      </c>
      <c r="G266" s="68">
        <v>10000</v>
      </c>
      <c r="H266" s="65">
        <v>0.153</v>
      </c>
      <c r="I266" s="19">
        <f>E266+F266</f>
        <v>80.462999999999994</v>
      </c>
      <c r="J266" s="2">
        <f>I266+H266</f>
        <v>80.616</v>
      </c>
      <c r="K266" s="2">
        <f>I266-H266</f>
        <v>80.309999999999988</v>
      </c>
      <c r="L266" s="47">
        <v>1</v>
      </c>
      <c r="M266" s="47" t="s">
        <v>45</v>
      </c>
      <c r="N266" s="1">
        <v>1530</v>
      </c>
      <c r="O266" s="101">
        <f>IF(L266&lt;&gt;"",IF(M266="○",100,IF(M266="×",-100,"")),"")</f>
        <v>100</v>
      </c>
      <c r="P266" s="45" t="str">
        <f>IF(M266="○","勝",IF(M266="×","敗",""))</f>
        <v>勝</v>
      </c>
      <c r="Q266" s="191"/>
      <c r="R266" s="192"/>
      <c r="S266" s="192"/>
      <c r="T266" s="193"/>
      <c r="U266" s="95">
        <f>IF(AND(V266="",W266="")=TRUE,0,IF(AND(V266="勝",W266="敗")=TRUE,1,IF(AND(W266="勝",V266="敗")=TRUE,1,IF(AND(V266="勝",W266="")=TRUE,2,IF(AND(W266="勝",V266="")=TRUE,2,IF(AND(V266="敗",W266="")=TRUE,3,IF(AND(W266="敗",V266="")=TRUE,3,0)))))))</f>
        <v>2</v>
      </c>
      <c r="V266" s="95" t="str">
        <f>IF(L266="","",P266)</f>
        <v>勝</v>
      </c>
      <c r="W266" s="95" t="str">
        <f>IF(L268="","",P268)</f>
        <v/>
      </c>
      <c r="X266" s="95"/>
    </row>
    <row r="267" spans="1:24" ht="21" customHeight="1">
      <c r="A267" s="5">
        <v>66</v>
      </c>
      <c r="B267" s="140">
        <v>40708</v>
      </c>
      <c r="C267" s="141" t="str">
        <f>IF(B267="","",TEXT(B267,"(aaa)"))</f>
        <v>(火)</v>
      </c>
      <c r="D267" s="62" t="s">
        <v>39</v>
      </c>
      <c r="E267" s="11" t="s">
        <v>42</v>
      </c>
      <c r="F267" s="70" t="s">
        <v>27</v>
      </c>
      <c r="G267" s="63" t="s">
        <v>28</v>
      </c>
      <c r="H267" s="66" t="s">
        <v>44</v>
      </c>
      <c r="I267" s="20" t="s">
        <v>19</v>
      </c>
      <c r="J267" s="76" t="s">
        <v>21</v>
      </c>
      <c r="K267" s="76" t="s">
        <v>22</v>
      </c>
      <c r="L267" s="35" t="s">
        <v>111</v>
      </c>
      <c r="M267" s="48"/>
      <c r="N267" s="1"/>
      <c r="O267" s="101">
        <f>IF(AND(O266="",O268="")=TRUE,"",V267/SUM(V267:X267)*100)</f>
        <v>64.615384615384613</v>
      </c>
      <c r="P267" s="45" t="str">
        <f>IF(AND(L266="",L268="")=TRUE,"",V267&amp;"勝"&amp;W267&amp;"敗"&amp;X267&amp;"引")</f>
        <v>42勝23敗0引</v>
      </c>
      <c r="U267" s="95"/>
      <c r="V267" s="95">
        <f>IF(U266=2,V263+1,IF(U266=0,0,V263))</f>
        <v>42</v>
      </c>
      <c r="W267" s="95">
        <f>IF(U266=3,W263+1,IF(U266=0,0,W263))</f>
        <v>23</v>
      </c>
      <c r="X267" s="95">
        <f>IF(U266=1,X263+1,X263)</f>
        <v>0</v>
      </c>
    </row>
    <row r="268" spans="1:24" ht="21" customHeight="1" thickBot="1">
      <c r="A268" s="6"/>
      <c r="B268" s="7"/>
      <c r="C268" s="7"/>
      <c r="D268" s="75">
        <v>0.7895833333333333</v>
      </c>
      <c r="E268" s="17">
        <v>80.132000000000005</v>
      </c>
      <c r="F268" s="80">
        <v>0</v>
      </c>
      <c r="G268" s="105">
        <v>10000</v>
      </c>
      <c r="H268" s="67">
        <v>0.153</v>
      </c>
      <c r="I268" s="22">
        <f>E268+F268</f>
        <v>80.132000000000005</v>
      </c>
      <c r="J268" s="57">
        <f>I268-H268</f>
        <v>79.978999999999999</v>
      </c>
      <c r="K268" s="57">
        <f>I268+H268</f>
        <v>80.285000000000011</v>
      </c>
      <c r="L268" s="53"/>
      <c r="M268" s="53"/>
      <c r="N268" s="8"/>
      <c r="O268" s="103" t="str">
        <f>IF(L268&lt;&gt;"",IF(M268="○",100,IF(M268="×",-100,"")),"")</f>
        <v/>
      </c>
      <c r="P268" s="54" t="str">
        <f>IF(M268="○","勝",IF(M268="×","敗",""))</f>
        <v/>
      </c>
      <c r="Q268" s="185"/>
      <c r="R268" s="186"/>
      <c r="S268" s="186"/>
      <c r="T268" s="187"/>
      <c r="U268" s="95"/>
      <c r="V268" s="95"/>
      <c r="W268" s="95"/>
      <c r="X268" s="95"/>
    </row>
    <row r="269" spans="1:24" ht="21" customHeight="1">
      <c r="A269" s="9" t="s">
        <v>112</v>
      </c>
      <c r="B269" s="28" t="s">
        <v>40</v>
      </c>
      <c r="C269" s="28" t="s">
        <v>37</v>
      </c>
      <c r="D269" s="61" t="s">
        <v>39</v>
      </c>
      <c r="E269" s="15" t="s">
        <v>41</v>
      </c>
      <c r="F269" s="61" t="s">
        <v>27</v>
      </c>
      <c r="G269" s="51" t="s">
        <v>28</v>
      </c>
      <c r="H269" s="64" t="s">
        <v>43</v>
      </c>
      <c r="I269" s="21" t="s">
        <v>20</v>
      </c>
      <c r="J269" s="31" t="s">
        <v>21</v>
      </c>
      <c r="K269" s="31" t="s">
        <v>22</v>
      </c>
      <c r="L269" s="32" t="s">
        <v>111</v>
      </c>
      <c r="M269" s="36" t="s">
        <v>46</v>
      </c>
      <c r="N269" s="33" t="s">
        <v>113</v>
      </c>
      <c r="O269" s="100" t="s">
        <v>12</v>
      </c>
      <c r="P269" s="34" t="s">
        <v>13</v>
      </c>
      <c r="U269" s="95"/>
      <c r="V269" s="95"/>
      <c r="W269" s="95"/>
      <c r="X269" s="95"/>
    </row>
    <row r="270" spans="1:24" ht="21" customHeight="1">
      <c r="A270" s="4"/>
      <c r="B270" s="3"/>
      <c r="C270" s="3"/>
      <c r="D270" s="135">
        <v>0.75208333333333333</v>
      </c>
      <c r="E270" s="16">
        <v>80.242000000000004</v>
      </c>
      <c r="F270" s="79">
        <v>0</v>
      </c>
      <c r="G270" s="68">
        <v>20000</v>
      </c>
      <c r="H270" s="65">
        <v>0.15</v>
      </c>
      <c r="I270" s="19">
        <f>E270+F270</f>
        <v>80.242000000000004</v>
      </c>
      <c r="J270" s="2">
        <f>I270+H270</f>
        <v>80.39200000000001</v>
      </c>
      <c r="K270" s="2">
        <f>I270-H270</f>
        <v>80.091999999999999</v>
      </c>
      <c r="L270" s="47"/>
      <c r="M270" s="47"/>
      <c r="N270" s="1"/>
      <c r="O270" s="101" t="str">
        <f>IF(L270&lt;&gt;"",IF(M270="○",100,IF(M270="×",-100,"")),"")</f>
        <v/>
      </c>
      <c r="P270" s="45" t="str">
        <f>IF(M270="○","勝",IF(M270="×","敗",""))</f>
        <v/>
      </c>
      <c r="U270" s="95">
        <f>IF(AND(V270="",W270="")=TRUE,0,IF(AND(V270="勝",W270="敗")=TRUE,1,IF(AND(W270="勝",V270="敗")=TRUE,1,IF(AND(V270="勝",W270="")=TRUE,2,IF(AND(W270="勝",V270="")=TRUE,2,IF(AND(V270="敗",W270="")=TRUE,3,IF(AND(W270="敗",V270="")=TRUE,3,0)))))))</f>
        <v>3</v>
      </c>
      <c r="V270" s="95" t="str">
        <f>IF(L270="","",P270)</f>
        <v/>
      </c>
      <c r="W270" s="95" t="str">
        <f>IF(L272="","",P272)</f>
        <v>敗</v>
      </c>
      <c r="X270" s="95"/>
    </row>
    <row r="271" spans="1:24" ht="21" customHeight="1">
      <c r="A271" s="5">
        <v>67</v>
      </c>
      <c r="B271" s="140">
        <v>40715</v>
      </c>
      <c r="C271" s="141" t="str">
        <f>IF(B271="","",TEXT(B271,"(aaa)"))</f>
        <v>(火)</v>
      </c>
      <c r="D271" s="62" t="s">
        <v>39</v>
      </c>
      <c r="E271" s="11" t="s">
        <v>42</v>
      </c>
      <c r="F271" s="70" t="s">
        <v>27</v>
      </c>
      <c r="G271" s="63" t="s">
        <v>28</v>
      </c>
      <c r="H271" s="66" t="s">
        <v>44</v>
      </c>
      <c r="I271" s="20" t="s">
        <v>19</v>
      </c>
      <c r="J271" s="76" t="s">
        <v>21</v>
      </c>
      <c r="K271" s="76" t="s">
        <v>22</v>
      </c>
      <c r="L271" s="35" t="s">
        <v>111</v>
      </c>
      <c r="M271" s="48"/>
      <c r="N271" s="1"/>
      <c r="O271" s="101">
        <f>IF(AND(O270="",O272="")=TRUE,"",V271/SUM(V271:X271)*100)</f>
        <v>63.636363636363633</v>
      </c>
      <c r="P271" s="45" t="str">
        <f>IF(AND(L270="",L272="")=TRUE,"",V271&amp;"勝"&amp;W271&amp;"敗"&amp;X271&amp;"引")</f>
        <v>42勝24敗0引</v>
      </c>
      <c r="U271" s="95"/>
      <c r="V271" s="95">
        <f>IF(U270=2,V267+1,IF(U270=0,0,V267))</f>
        <v>42</v>
      </c>
      <c r="W271" s="95">
        <f>IF(U270=3,W267+1,IF(U270=0,0,W267))</f>
        <v>24</v>
      </c>
      <c r="X271" s="95">
        <f>IF(U270=1,X267+1,X267)</f>
        <v>0</v>
      </c>
    </row>
    <row r="272" spans="1:24" ht="21" customHeight="1" thickBot="1">
      <c r="A272" s="6"/>
      <c r="B272" s="7"/>
      <c r="C272" s="7"/>
      <c r="D272" s="75">
        <v>0.65208333333333335</v>
      </c>
      <c r="E272" s="17">
        <v>80.132000000000005</v>
      </c>
      <c r="F272" s="80">
        <v>0</v>
      </c>
      <c r="G272" s="105">
        <v>20000</v>
      </c>
      <c r="H272" s="67">
        <v>0.15</v>
      </c>
      <c r="I272" s="22">
        <f>E272+F272</f>
        <v>80.132000000000005</v>
      </c>
      <c r="J272" s="57">
        <f>I272-H272</f>
        <v>79.981999999999999</v>
      </c>
      <c r="K272" s="57">
        <f>I272+H272</f>
        <v>80.282000000000011</v>
      </c>
      <c r="L272" s="53">
        <v>1</v>
      </c>
      <c r="M272" s="53" t="s">
        <v>47</v>
      </c>
      <c r="N272" s="196" t="s">
        <v>135</v>
      </c>
      <c r="O272" s="103">
        <f>IF(L272&lt;&gt;"",IF(M272="○",100,IF(M272="×",-100,"")),"")</f>
        <v>-100</v>
      </c>
      <c r="P272" s="54" t="str">
        <f>IF(M272="○","勝",IF(M272="×","敗",""))</f>
        <v>敗</v>
      </c>
      <c r="Q272" s="185"/>
      <c r="R272" s="186"/>
      <c r="S272" s="186"/>
      <c r="T272" s="187"/>
      <c r="U272" s="95"/>
      <c r="V272" s="95"/>
      <c r="W272" s="95"/>
      <c r="X272" s="95"/>
    </row>
    <row r="273" spans="1:24" ht="21" customHeight="1">
      <c r="A273" s="9" t="s">
        <v>112</v>
      </c>
      <c r="B273" s="28" t="s">
        <v>40</v>
      </c>
      <c r="C273" s="28" t="s">
        <v>37</v>
      </c>
      <c r="D273" s="61" t="s">
        <v>39</v>
      </c>
      <c r="E273" s="15" t="s">
        <v>41</v>
      </c>
      <c r="F273" s="61" t="s">
        <v>27</v>
      </c>
      <c r="G273" s="51" t="s">
        <v>28</v>
      </c>
      <c r="H273" s="64" t="s">
        <v>43</v>
      </c>
      <c r="I273" s="21" t="s">
        <v>20</v>
      </c>
      <c r="J273" s="31" t="s">
        <v>21</v>
      </c>
      <c r="K273" s="31" t="s">
        <v>22</v>
      </c>
      <c r="L273" s="32" t="s">
        <v>111</v>
      </c>
      <c r="M273" s="36" t="s">
        <v>46</v>
      </c>
      <c r="N273" s="33" t="s">
        <v>113</v>
      </c>
      <c r="O273" s="100" t="s">
        <v>12</v>
      </c>
      <c r="P273" s="34" t="s">
        <v>13</v>
      </c>
      <c r="U273" s="95"/>
      <c r="V273" s="95"/>
      <c r="W273" s="95"/>
      <c r="X273" s="95"/>
    </row>
    <row r="274" spans="1:24" ht="21" customHeight="1">
      <c r="A274" s="4"/>
      <c r="B274" s="3"/>
      <c r="C274" s="3"/>
      <c r="D274" s="135">
        <v>0.8041666666666667</v>
      </c>
      <c r="E274" s="16">
        <v>80.912000000000006</v>
      </c>
      <c r="F274" s="79">
        <v>0</v>
      </c>
      <c r="G274" s="68">
        <v>20000</v>
      </c>
      <c r="H274" s="65">
        <v>0.15</v>
      </c>
      <c r="I274" s="19">
        <f>E274+F274</f>
        <v>80.912000000000006</v>
      </c>
      <c r="J274" s="2">
        <f>I274+H274</f>
        <v>81.062000000000012</v>
      </c>
      <c r="K274" s="2">
        <f>I274-H274</f>
        <v>80.762</v>
      </c>
      <c r="L274" s="47">
        <v>1</v>
      </c>
      <c r="M274" s="47" t="s">
        <v>47</v>
      </c>
      <c r="N274" s="1">
        <v>-3040</v>
      </c>
      <c r="O274" s="101">
        <f>IF(L274&lt;&gt;"",IF(M274="○",100,IF(M274="×",-100,"")),"")</f>
        <v>-100</v>
      </c>
      <c r="P274" s="45" t="str">
        <f>IF(M274="○","勝",IF(M274="×","敗",""))</f>
        <v>敗</v>
      </c>
      <c r="U274" s="95">
        <f>IF(AND(V274="",W274="")=TRUE,0,IF(AND(V274="勝",W274="敗")=TRUE,1,IF(AND(W274="勝",V274="敗")=TRUE,1,IF(AND(V274="勝",W274="")=TRUE,2,IF(AND(W274="勝",V274="")=TRUE,2,IF(AND(V274="敗",W274="")=TRUE,3,IF(AND(W274="敗",V274="")=TRUE,3,0)))))))</f>
        <v>3</v>
      </c>
      <c r="V274" s="95" t="str">
        <f>IF(L274="","",P274)</f>
        <v>敗</v>
      </c>
      <c r="W274" s="95" t="str">
        <f>IF(L276="","",P276)</f>
        <v/>
      </c>
      <c r="X274" s="95"/>
    </row>
    <row r="275" spans="1:24" ht="21" customHeight="1">
      <c r="A275" s="5">
        <v>68</v>
      </c>
      <c r="B275" s="140">
        <v>40722</v>
      </c>
      <c r="C275" s="141" t="str">
        <f>IF(B275="","",TEXT(B275,"(aaa)"))</f>
        <v>(火)</v>
      </c>
      <c r="D275" s="62" t="s">
        <v>39</v>
      </c>
      <c r="E275" s="11" t="s">
        <v>42</v>
      </c>
      <c r="F275" s="70" t="s">
        <v>27</v>
      </c>
      <c r="G275" s="63" t="s">
        <v>28</v>
      </c>
      <c r="H275" s="66" t="s">
        <v>44</v>
      </c>
      <c r="I275" s="20" t="s">
        <v>19</v>
      </c>
      <c r="J275" s="76" t="s">
        <v>21</v>
      </c>
      <c r="K275" s="76" t="s">
        <v>22</v>
      </c>
      <c r="L275" s="35" t="s">
        <v>111</v>
      </c>
      <c r="M275" s="48"/>
      <c r="N275" s="1"/>
      <c r="O275" s="101">
        <f>IF(AND(O274="",O276="")=TRUE,"",V275/SUM(V275:X275)*100)</f>
        <v>62.68656716417911</v>
      </c>
      <c r="P275" s="45" t="str">
        <f>IF(AND(L274="",L276="")=TRUE,"",V275&amp;"勝"&amp;W275&amp;"敗"&amp;X275&amp;"引")</f>
        <v>42勝25敗0引</v>
      </c>
      <c r="U275" s="95"/>
      <c r="V275" s="95">
        <f>IF(U274=2,V271+1,IF(U274=0,0,V271))</f>
        <v>42</v>
      </c>
      <c r="W275" s="95">
        <f>IF(U274=3,W271+1,IF(U274=0,0,W271))</f>
        <v>25</v>
      </c>
      <c r="X275" s="95">
        <f>IF(U274=1,X271+1,X271)</f>
        <v>0</v>
      </c>
    </row>
    <row r="276" spans="1:24" ht="21" customHeight="1" thickBot="1">
      <c r="A276" s="6"/>
      <c r="B276" s="7"/>
      <c r="C276" s="7"/>
      <c r="D276" s="75">
        <v>0.63541666666666663</v>
      </c>
      <c r="E276" s="17">
        <v>80.725999999999999</v>
      </c>
      <c r="F276" s="80">
        <v>0</v>
      </c>
      <c r="G276" s="105">
        <v>20000</v>
      </c>
      <c r="H276" s="67">
        <v>0.15</v>
      </c>
      <c r="I276" s="22">
        <f>E276+F276</f>
        <v>80.725999999999999</v>
      </c>
      <c r="J276" s="57">
        <f>I276-H276</f>
        <v>80.575999999999993</v>
      </c>
      <c r="K276" s="57">
        <f>I276+H276</f>
        <v>80.876000000000005</v>
      </c>
      <c r="L276" s="53"/>
      <c r="M276" s="53"/>
      <c r="N276" s="8"/>
      <c r="O276" s="103" t="str">
        <f>IF(L276&lt;&gt;"",IF(M276="○",100,IF(M276="×",-100,"")),"")</f>
        <v/>
      </c>
      <c r="P276" s="54" t="str">
        <f>IF(M276="○","勝",IF(M276="×","敗",""))</f>
        <v/>
      </c>
      <c r="Q276" s="185"/>
      <c r="R276" s="186"/>
      <c r="S276" s="186"/>
      <c r="T276" s="187"/>
      <c r="U276" s="95"/>
      <c r="V276" s="95"/>
      <c r="W276" s="95"/>
      <c r="X276" s="95"/>
    </row>
    <row r="277" spans="1:24" ht="21" customHeight="1">
      <c r="A277" s="9" t="s">
        <v>112</v>
      </c>
      <c r="B277" s="28" t="s">
        <v>40</v>
      </c>
      <c r="C277" s="28" t="s">
        <v>37</v>
      </c>
      <c r="D277" s="61" t="s">
        <v>39</v>
      </c>
      <c r="E277" s="15" t="s">
        <v>41</v>
      </c>
      <c r="F277" s="61" t="s">
        <v>27</v>
      </c>
      <c r="G277" s="51" t="s">
        <v>28</v>
      </c>
      <c r="H277" s="64" t="s">
        <v>43</v>
      </c>
      <c r="I277" s="21" t="s">
        <v>20</v>
      </c>
      <c r="J277" s="31" t="s">
        <v>21</v>
      </c>
      <c r="K277" s="31" t="s">
        <v>22</v>
      </c>
      <c r="L277" s="32" t="s">
        <v>111</v>
      </c>
      <c r="M277" s="36" t="s">
        <v>46</v>
      </c>
      <c r="N277" s="33" t="s">
        <v>113</v>
      </c>
      <c r="O277" s="100" t="s">
        <v>12</v>
      </c>
      <c r="P277" s="34" t="s">
        <v>13</v>
      </c>
      <c r="U277" s="95"/>
      <c r="V277" s="95"/>
      <c r="W277" s="95"/>
      <c r="X277" s="95"/>
    </row>
    <row r="278" spans="1:24" ht="21" customHeight="1">
      <c r="A278" s="4"/>
      <c r="B278" s="3"/>
      <c r="C278" s="3"/>
      <c r="D278" s="135">
        <v>0.62708333333333333</v>
      </c>
      <c r="E278" s="16">
        <v>79.081000000000003</v>
      </c>
      <c r="F278" s="79">
        <v>0</v>
      </c>
      <c r="G278" s="68">
        <v>20000</v>
      </c>
      <c r="H278" s="65">
        <v>0.15</v>
      </c>
      <c r="I278" s="19">
        <f>E278+F278</f>
        <v>79.081000000000003</v>
      </c>
      <c r="J278" s="2">
        <f>I278+H278</f>
        <v>79.231000000000009</v>
      </c>
      <c r="K278" s="2">
        <f>I278-H278</f>
        <v>78.930999999999997</v>
      </c>
      <c r="L278" s="47"/>
      <c r="M278" s="47"/>
      <c r="N278" s="1"/>
      <c r="O278" s="101" t="str">
        <f>IF(L278&lt;&gt;"",IF(M278="○",100,IF(M278="×",-100,"")),"")</f>
        <v/>
      </c>
      <c r="P278" s="45" t="str">
        <f>IF(M278="○","勝",IF(M278="×","敗",""))</f>
        <v/>
      </c>
      <c r="Q278" t="s">
        <v>138</v>
      </c>
      <c r="U278" s="95">
        <f>IF(AND(V278="",W278="")=TRUE,0,IF(AND(V278="勝",W278="敗")=TRUE,1,IF(AND(W278="勝",V278="敗")=TRUE,1,IF(AND(V278="勝",W278="")=TRUE,2,IF(AND(W278="勝",V278="")=TRUE,2,IF(AND(V278="敗",W278="")=TRUE,3,IF(AND(W278="敗",V278="")=TRUE,3,0)))))))</f>
        <v>3</v>
      </c>
      <c r="V278" s="95" t="str">
        <f>IF(L278="","",P278)</f>
        <v/>
      </c>
      <c r="W278" s="95" t="str">
        <f>IF(L280="","",P280)</f>
        <v>敗</v>
      </c>
      <c r="X278" s="95"/>
    </row>
    <row r="279" spans="1:24" ht="21" customHeight="1">
      <c r="A279" s="5">
        <v>69</v>
      </c>
      <c r="B279" s="140">
        <v>40743</v>
      </c>
      <c r="C279" s="141" t="str">
        <f>IF(B279="","",TEXT(B279,"(aaa)"))</f>
        <v>(火)</v>
      </c>
      <c r="D279" s="62" t="s">
        <v>39</v>
      </c>
      <c r="E279" s="11" t="s">
        <v>42</v>
      </c>
      <c r="F279" s="70" t="s">
        <v>27</v>
      </c>
      <c r="G279" s="63" t="s">
        <v>28</v>
      </c>
      <c r="H279" s="66" t="s">
        <v>44</v>
      </c>
      <c r="I279" s="20" t="s">
        <v>19</v>
      </c>
      <c r="J279" s="76" t="s">
        <v>21</v>
      </c>
      <c r="K279" s="76" t="s">
        <v>22</v>
      </c>
      <c r="L279" s="35" t="s">
        <v>111</v>
      </c>
      <c r="M279" s="48"/>
      <c r="N279" s="1"/>
      <c r="O279" s="101">
        <f>IF(AND(O278="",O280="")=TRUE,"",V279/SUM(V279:X279)*100)</f>
        <v>61.764705882352942</v>
      </c>
      <c r="P279" s="45" t="str">
        <f>IF(AND(L278="",L280="")=TRUE,"",V279&amp;"勝"&amp;W279&amp;"敗"&amp;X279&amp;"引")</f>
        <v>42勝26敗0引</v>
      </c>
      <c r="Q279" s="191"/>
      <c r="R279" s="192"/>
      <c r="S279" s="192"/>
      <c r="T279" s="193"/>
      <c r="U279" s="95"/>
      <c r="V279" s="95">
        <f>IF(U278=2,V275+1,IF(U278=0,0,V275))</f>
        <v>42</v>
      </c>
      <c r="W279" s="95">
        <f>IF(U278=3,W275+1,IF(U278=0,0,W275))</f>
        <v>26</v>
      </c>
      <c r="X279" s="95">
        <f>IF(U278=1,X275+1,X275)</f>
        <v>0</v>
      </c>
    </row>
    <row r="280" spans="1:24" ht="21" customHeight="1" thickBot="1">
      <c r="A280" s="6"/>
      <c r="B280" s="7"/>
      <c r="C280" s="7"/>
      <c r="D280" s="75">
        <v>0.8208333333333333</v>
      </c>
      <c r="E280" s="17">
        <v>78.89</v>
      </c>
      <c r="F280" s="80">
        <v>0</v>
      </c>
      <c r="G280" s="105">
        <v>20000</v>
      </c>
      <c r="H280" s="67">
        <v>0.15</v>
      </c>
      <c r="I280" s="22">
        <f>E280+F280</f>
        <v>78.89</v>
      </c>
      <c r="J280" s="57">
        <f>I280-H280</f>
        <v>78.739999999999995</v>
      </c>
      <c r="K280" s="57">
        <f>I280+H280</f>
        <v>79.040000000000006</v>
      </c>
      <c r="L280" s="53">
        <v>1</v>
      </c>
      <c r="M280" s="53" t="s">
        <v>47</v>
      </c>
      <c r="N280" s="8">
        <v>-3100</v>
      </c>
      <c r="O280" s="103">
        <f>IF(L280&lt;&gt;"",IF(M280="○",100,IF(M280="×",-100,"")),"")</f>
        <v>-100</v>
      </c>
      <c r="P280" s="54" t="str">
        <f>IF(M280="○","勝",IF(M280="×","敗",""))</f>
        <v>敗</v>
      </c>
      <c r="Q280" s="185"/>
      <c r="R280" s="186"/>
      <c r="S280" s="186"/>
      <c r="T280" s="187"/>
      <c r="U280" s="95"/>
      <c r="V280" s="95"/>
      <c r="W280" s="95"/>
      <c r="X280" s="95"/>
    </row>
    <row r="281" spans="1:24" ht="21" customHeight="1">
      <c r="A281" s="9" t="s">
        <v>112</v>
      </c>
      <c r="B281" s="28" t="s">
        <v>40</v>
      </c>
      <c r="C281" s="28" t="s">
        <v>37</v>
      </c>
      <c r="D281" s="61" t="s">
        <v>39</v>
      </c>
      <c r="E281" s="15" t="s">
        <v>41</v>
      </c>
      <c r="F281" s="61" t="s">
        <v>27</v>
      </c>
      <c r="G281" s="51" t="s">
        <v>28</v>
      </c>
      <c r="H281" s="64" t="s">
        <v>43</v>
      </c>
      <c r="I281" s="21" t="s">
        <v>20</v>
      </c>
      <c r="J281" s="31" t="s">
        <v>21</v>
      </c>
      <c r="K281" s="31" t="s">
        <v>22</v>
      </c>
      <c r="L281" s="32" t="s">
        <v>111</v>
      </c>
      <c r="M281" s="36" t="s">
        <v>46</v>
      </c>
      <c r="N281" s="33" t="s">
        <v>113</v>
      </c>
      <c r="O281" s="100" t="s">
        <v>12</v>
      </c>
      <c r="P281" s="34" t="s">
        <v>13</v>
      </c>
      <c r="U281" s="95"/>
      <c r="V281" s="95"/>
      <c r="W281" s="95"/>
      <c r="X281" s="95"/>
    </row>
    <row r="282" spans="1:24" ht="21" customHeight="1">
      <c r="A282" s="4"/>
      <c r="B282" s="3"/>
      <c r="C282" s="3"/>
      <c r="D282" s="135">
        <v>0.76041666666666663</v>
      </c>
      <c r="E282" s="16">
        <v>78.216999999999999</v>
      </c>
      <c r="F282" s="79">
        <v>0</v>
      </c>
      <c r="G282" s="68">
        <v>20000</v>
      </c>
      <c r="H282" s="65">
        <v>0.15</v>
      </c>
      <c r="I282" s="19">
        <f>E282+F282</f>
        <v>78.216999999999999</v>
      </c>
      <c r="J282" s="2">
        <f>I282+H282</f>
        <v>78.367000000000004</v>
      </c>
      <c r="K282" s="2">
        <f>I282-H282</f>
        <v>78.066999999999993</v>
      </c>
      <c r="L282" s="47"/>
      <c r="M282" s="47"/>
      <c r="N282" s="1"/>
      <c r="O282" s="101" t="str">
        <f>IF(L282&lt;&gt;"",IF(M282="○",100,IF(M282="×",-100,"")),"")</f>
        <v/>
      </c>
      <c r="P282" s="45" t="str">
        <f>IF(M282="○","勝",IF(M282="×","敗",""))</f>
        <v/>
      </c>
      <c r="U282" s="95">
        <f>IF(AND(V282="",W282="")=TRUE,0,IF(AND(V282="勝",W282="敗")=TRUE,1,IF(AND(W282="勝",V282="敗")=TRUE,1,IF(AND(V282="勝",W282="")=TRUE,2,IF(AND(W282="勝",V282="")=TRUE,2,IF(AND(V282="敗",W282="")=TRUE,3,IF(AND(W282="敗",V282="")=TRUE,3,0)))))))</f>
        <v>2</v>
      </c>
      <c r="V282" s="95" t="str">
        <f>IF(L282="","",P282)</f>
        <v/>
      </c>
      <c r="W282" s="95" t="str">
        <f>IF(L284="","",P284)</f>
        <v>勝</v>
      </c>
      <c r="X282" s="95"/>
    </row>
    <row r="283" spans="1:24" ht="21" customHeight="1">
      <c r="A283" s="5">
        <v>70</v>
      </c>
      <c r="B283" s="140">
        <v>40750</v>
      </c>
      <c r="C283" s="141" t="str">
        <f>IF(B283="","",TEXT(B283,"(aaa)"))</f>
        <v>(火)</v>
      </c>
      <c r="D283" s="62" t="s">
        <v>39</v>
      </c>
      <c r="E283" s="11" t="s">
        <v>42</v>
      </c>
      <c r="F283" s="70" t="s">
        <v>27</v>
      </c>
      <c r="G283" s="63" t="s">
        <v>28</v>
      </c>
      <c r="H283" s="66" t="s">
        <v>44</v>
      </c>
      <c r="I283" s="20" t="s">
        <v>19</v>
      </c>
      <c r="J283" s="76" t="s">
        <v>21</v>
      </c>
      <c r="K283" s="76" t="s">
        <v>22</v>
      </c>
      <c r="L283" s="35" t="s">
        <v>111</v>
      </c>
      <c r="M283" s="48"/>
      <c r="N283" s="1">
        <v>-6</v>
      </c>
      <c r="O283" s="101">
        <f>IF(AND(O282="",O284="")=TRUE,"",V283/SUM(V283:X283)*100)</f>
        <v>62.318840579710141</v>
      </c>
      <c r="P283" s="45" t="str">
        <f>IF(AND(L282="",L284="")=TRUE,"",V283&amp;"勝"&amp;W283&amp;"敗"&amp;X283&amp;"引")</f>
        <v>43勝26敗0引</v>
      </c>
      <c r="U283" s="95"/>
      <c r="V283" s="95">
        <f>IF(U282=2,V279+1,IF(U282=0,0,V279))</f>
        <v>43</v>
      </c>
      <c r="W283" s="95">
        <f>IF(U282=3,W279+1,IF(U282=0,0,W279))</f>
        <v>26</v>
      </c>
      <c r="X283" s="95">
        <f>IF(U282=1,X279+1,X279)</f>
        <v>0</v>
      </c>
    </row>
    <row r="284" spans="1:24" ht="21" customHeight="1" thickBot="1">
      <c r="A284" s="6"/>
      <c r="B284" s="7"/>
      <c r="C284" s="7"/>
      <c r="D284" s="75">
        <v>0.66249999999999998</v>
      </c>
      <c r="E284" s="17">
        <v>77.971000000000004</v>
      </c>
      <c r="F284" s="80">
        <v>0</v>
      </c>
      <c r="G284" s="105">
        <v>20000</v>
      </c>
      <c r="H284" s="67">
        <v>0.15</v>
      </c>
      <c r="I284" s="22">
        <f>E284+F284</f>
        <v>77.971000000000004</v>
      </c>
      <c r="J284" s="57">
        <v>77.914000000000001</v>
      </c>
      <c r="K284" s="57">
        <f>I284+H284</f>
        <v>78.121000000000009</v>
      </c>
      <c r="L284" s="53">
        <v>1</v>
      </c>
      <c r="M284" s="53" t="s">
        <v>45</v>
      </c>
      <c r="N284" s="8">
        <v>1140</v>
      </c>
      <c r="O284" s="103">
        <f>IF(L284&lt;&gt;"",IF(M284="○",100,IF(M284="×",-100,"")),"")</f>
        <v>100</v>
      </c>
      <c r="P284" s="54" t="str">
        <f>IF(M284="○","勝",IF(M284="×","敗",""))</f>
        <v>勝</v>
      </c>
      <c r="Q284" s="198" t="s">
        <v>139</v>
      </c>
      <c r="R284" s="186"/>
      <c r="S284" s="186"/>
      <c r="T284" s="187"/>
      <c r="U284" s="95"/>
      <c r="V284" s="95"/>
      <c r="W284" s="95"/>
      <c r="X284" s="95"/>
    </row>
    <row r="285" spans="1:24" ht="21" customHeight="1">
      <c r="A285" s="9" t="s">
        <v>112</v>
      </c>
      <c r="B285" s="28" t="s">
        <v>40</v>
      </c>
      <c r="C285" s="28" t="s">
        <v>37</v>
      </c>
      <c r="D285" s="61" t="s">
        <v>39</v>
      </c>
      <c r="E285" s="15" t="s">
        <v>41</v>
      </c>
      <c r="F285" s="61" t="s">
        <v>27</v>
      </c>
      <c r="G285" s="51" t="s">
        <v>28</v>
      </c>
      <c r="H285" s="64" t="s">
        <v>43</v>
      </c>
      <c r="I285" s="21" t="s">
        <v>20</v>
      </c>
      <c r="J285" s="31" t="s">
        <v>21</v>
      </c>
      <c r="K285" s="31" t="s">
        <v>22</v>
      </c>
      <c r="L285" s="32" t="s">
        <v>111</v>
      </c>
      <c r="M285" s="36" t="s">
        <v>46</v>
      </c>
      <c r="N285" s="33" t="s">
        <v>113</v>
      </c>
      <c r="O285" s="100" t="s">
        <v>12</v>
      </c>
      <c r="P285" s="34" t="s">
        <v>13</v>
      </c>
      <c r="Q285" s="199" t="s">
        <v>140</v>
      </c>
      <c r="R285" s="200"/>
      <c r="S285" s="200"/>
      <c r="U285" s="95"/>
      <c r="V285" s="95"/>
      <c r="W285" s="95"/>
      <c r="X285" s="95"/>
    </row>
    <row r="286" spans="1:24" ht="21" customHeight="1">
      <c r="A286" s="4"/>
      <c r="B286" s="3"/>
      <c r="C286" s="3"/>
      <c r="D286" s="135">
        <v>0.70208333333333339</v>
      </c>
      <c r="E286" s="16">
        <v>76.903999999999996</v>
      </c>
      <c r="F286" s="79">
        <v>0</v>
      </c>
      <c r="G286" s="68">
        <v>20000</v>
      </c>
      <c r="H286" s="65">
        <v>0.15</v>
      </c>
      <c r="I286" s="19">
        <f>E286+F286</f>
        <v>76.903999999999996</v>
      </c>
      <c r="J286" s="2">
        <f>I286+H286</f>
        <v>77.054000000000002</v>
      </c>
      <c r="K286" s="2">
        <f>I286-H286</f>
        <v>76.753999999999991</v>
      </c>
      <c r="L286" s="47"/>
      <c r="M286" s="47"/>
      <c r="N286" s="1"/>
      <c r="O286" s="101" t="str">
        <f>IF(L286&lt;&gt;"",IF(M286="○",100,IF(M286="×",-100,"")),"")</f>
        <v/>
      </c>
      <c r="P286" s="45" t="str">
        <f>IF(M286="○","勝",IF(M286="×","敗",""))</f>
        <v/>
      </c>
      <c r="U286" s="95">
        <f>IF(AND(V286="",W286="")=TRUE,0,IF(AND(V286="勝",W286="敗")=TRUE,1,IF(AND(W286="勝",V286="敗")=TRUE,1,IF(AND(V286="勝",W286="")=TRUE,2,IF(AND(W286="勝",V286="")=TRUE,2,IF(AND(V286="敗",W286="")=TRUE,3,IF(AND(W286="敗",V286="")=TRUE,3,0)))))))</f>
        <v>3</v>
      </c>
      <c r="V286" s="95" t="str">
        <f>IF(L286="","",P286)</f>
        <v/>
      </c>
      <c r="W286" s="95" t="str">
        <f>IF(L288="","",P288)</f>
        <v>敗</v>
      </c>
      <c r="X286" s="95"/>
    </row>
    <row r="287" spans="1:24" ht="21" customHeight="1">
      <c r="A287" s="5">
        <v>71</v>
      </c>
      <c r="B287" s="140">
        <v>40771</v>
      </c>
      <c r="C287" s="141" t="str">
        <f>IF(B287="","",TEXT(B287,"(aaa)"))</f>
        <v>(火)</v>
      </c>
      <c r="D287" s="62" t="s">
        <v>39</v>
      </c>
      <c r="E287" s="11" t="s">
        <v>42</v>
      </c>
      <c r="F287" s="70" t="s">
        <v>27</v>
      </c>
      <c r="G287" s="63" t="s">
        <v>28</v>
      </c>
      <c r="H287" s="66" t="s">
        <v>44</v>
      </c>
      <c r="I287" s="20" t="s">
        <v>19</v>
      </c>
      <c r="J287" s="76" t="s">
        <v>21</v>
      </c>
      <c r="K287" s="76" t="s">
        <v>22</v>
      </c>
      <c r="L287" s="35" t="s">
        <v>111</v>
      </c>
      <c r="M287" s="48"/>
      <c r="N287" s="1"/>
      <c r="O287" s="101">
        <f>IF(AND(O286="",O288="")=TRUE,"",V287/SUM(V287:X287)*100)</f>
        <v>61.428571428571431</v>
      </c>
      <c r="P287" s="45" t="str">
        <f>IF(AND(L286="",L288="")=TRUE,"",V287&amp;"勝"&amp;W287&amp;"敗"&amp;X287&amp;"引")</f>
        <v>43勝27敗0引</v>
      </c>
      <c r="U287" s="95"/>
      <c r="V287" s="95">
        <f>IF(U286=2,V283+1,IF(U286=0,0,V283))</f>
        <v>43</v>
      </c>
      <c r="W287" s="95">
        <f>IF(U286=3,W283+1,IF(U286=0,0,W283))</f>
        <v>27</v>
      </c>
      <c r="X287" s="95">
        <f>IF(U286=1,X283+1,X283)</f>
        <v>0</v>
      </c>
    </row>
    <row r="288" spans="1:24" ht="21" customHeight="1" thickBot="1">
      <c r="A288" s="6"/>
      <c r="B288" s="7"/>
      <c r="C288" s="7"/>
      <c r="D288" s="75">
        <v>0.82916666666666661</v>
      </c>
      <c r="E288" s="17">
        <v>76.712999999999994</v>
      </c>
      <c r="F288" s="80">
        <v>0</v>
      </c>
      <c r="G288" s="105">
        <v>20000</v>
      </c>
      <c r="H288" s="67">
        <v>0.15</v>
      </c>
      <c r="I288" s="22">
        <f>E288+F288</f>
        <v>76.712999999999994</v>
      </c>
      <c r="J288" s="57">
        <f>I288-H288</f>
        <v>76.562999999999988</v>
      </c>
      <c r="K288" s="57">
        <f>I288+H288</f>
        <v>76.863</v>
      </c>
      <c r="L288" s="53">
        <v>1</v>
      </c>
      <c r="M288" s="53" t="s">
        <v>47</v>
      </c>
      <c r="N288" s="8">
        <v>-3000</v>
      </c>
      <c r="O288" s="103">
        <f>IF(L288&lt;&gt;"",IF(M288="○",100,IF(M288="×",-100,"")),"")</f>
        <v>-100</v>
      </c>
      <c r="P288" s="54" t="str">
        <f>IF(M288="○","勝",IF(M288="×","敗",""))</f>
        <v>敗</v>
      </c>
      <c r="Q288" s="185"/>
      <c r="R288" s="186"/>
      <c r="S288" s="186"/>
      <c r="T288" s="187"/>
      <c r="U288" s="95"/>
      <c r="V288" s="95"/>
      <c r="W288" s="95"/>
      <c r="X288" s="95"/>
    </row>
    <row r="289" spans="1:24" ht="21" customHeight="1">
      <c r="A289" s="9" t="s">
        <v>112</v>
      </c>
      <c r="B289" s="28" t="s">
        <v>40</v>
      </c>
      <c r="C289" s="28" t="s">
        <v>37</v>
      </c>
      <c r="D289" s="61" t="s">
        <v>39</v>
      </c>
      <c r="E289" s="15" t="s">
        <v>41</v>
      </c>
      <c r="F289" s="61" t="s">
        <v>27</v>
      </c>
      <c r="G289" s="51" t="s">
        <v>28</v>
      </c>
      <c r="H289" s="64" t="s">
        <v>43</v>
      </c>
      <c r="I289" s="21" t="s">
        <v>20</v>
      </c>
      <c r="J289" s="31" t="s">
        <v>21</v>
      </c>
      <c r="K289" s="31" t="s">
        <v>22</v>
      </c>
      <c r="L289" s="32" t="s">
        <v>111</v>
      </c>
      <c r="M289" s="36" t="s">
        <v>46</v>
      </c>
      <c r="N289" s="33" t="s">
        <v>113</v>
      </c>
      <c r="O289" s="100" t="s">
        <v>12</v>
      </c>
      <c r="P289" s="34" t="s">
        <v>13</v>
      </c>
      <c r="Q289" s="201" t="s">
        <v>141</v>
      </c>
      <c r="U289" s="95"/>
      <c r="V289" s="95"/>
      <c r="W289" s="95"/>
      <c r="X289" s="95"/>
    </row>
    <row r="290" spans="1:24" ht="21" customHeight="1">
      <c r="A290" s="4"/>
      <c r="B290" s="3"/>
      <c r="C290" s="3"/>
      <c r="D290" s="135"/>
      <c r="E290" s="16">
        <v>77.61</v>
      </c>
      <c r="F290" s="79">
        <v>0</v>
      </c>
      <c r="G290" s="68">
        <v>10000</v>
      </c>
      <c r="H290" s="65">
        <v>0.15</v>
      </c>
      <c r="I290" s="19">
        <f>E290+F290</f>
        <v>77.61</v>
      </c>
      <c r="J290" s="2">
        <f>I290+H290</f>
        <v>77.760000000000005</v>
      </c>
      <c r="K290" s="2">
        <f>I290-H290</f>
        <v>77.459999999999994</v>
      </c>
      <c r="L290" s="47">
        <v>1</v>
      </c>
      <c r="M290" s="47" t="s">
        <v>45</v>
      </c>
      <c r="N290" s="1">
        <v>800</v>
      </c>
      <c r="O290" s="101">
        <f>IF(L290&lt;&gt;"",IF(M290="○",100,IF(M290="×",-100,"")),"")</f>
        <v>100</v>
      </c>
      <c r="P290" s="45" t="str">
        <f>IF(M290="○","勝",IF(M290="×","敗",""))</f>
        <v>勝</v>
      </c>
      <c r="Q290" s="104" t="s">
        <v>142</v>
      </c>
      <c r="U290" s="95">
        <f>IF(AND(V290="",W290="")=TRUE,0,IF(AND(V290="勝",W290="敗")=TRUE,1,IF(AND(W290="勝",V290="敗")=TRUE,1,IF(AND(V290="勝",W290="")=TRUE,2,IF(AND(W290="勝",V290="")=TRUE,2,IF(AND(V290="敗",W290="")=TRUE,3,IF(AND(W290="敗",V290="")=TRUE,3,0)))))))</f>
        <v>2</v>
      </c>
      <c r="V290" s="95" t="str">
        <f>IF(L290="","",P290)</f>
        <v>勝</v>
      </c>
      <c r="W290" s="95" t="str">
        <f>IF(L292="","",P292)</f>
        <v/>
      </c>
      <c r="X290" s="95"/>
    </row>
    <row r="291" spans="1:24" ht="21" customHeight="1">
      <c r="A291" s="5">
        <v>72</v>
      </c>
      <c r="B291" s="140">
        <v>40792</v>
      </c>
      <c r="C291" s="141" t="str">
        <f>IF(B291="","",TEXT(B291,"(aaa)"))</f>
        <v>(火)</v>
      </c>
      <c r="D291" s="62" t="s">
        <v>39</v>
      </c>
      <c r="E291" s="11" t="s">
        <v>42</v>
      </c>
      <c r="F291" s="70" t="s">
        <v>27</v>
      </c>
      <c r="G291" s="63" t="s">
        <v>28</v>
      </c>
      <c r="H291" s="66" t="s">
        <v>44</v>
      </c>
      <c r="I291" s="20" t="s">
        <v>19</v>
      </c>
      <c r="J291" s="76" t="s">
        <v>21</v>
      </c>
      <c r="K291" s="76" t="s">
        <v>22</v>
      </c>
      <c r="L291" s="35" t="s">
        <v>111</v>
      </c>
      <c r="M291" s="48"/>
      <c r="N291" s="1"/>
      <c r="O291" s="101">
        <f>IF(AND(O290="",O292="")=TRUE,"",V291/SUM(V291:X291)*100)</f>
        <v>61.971830985915489</v>
      </c>
      <c r="P291" s="45" t="str">
        <f>IF(AND(L290="",L292="")=TRUE,"",V291&amp;"勝"&amp;W291&amp;"敗"&amp;X291&amp;"引")</f>
        <v>44勝27敗0引</v>
      </c>
      <c r="U291" s="95"/>
      <c r="V291" s="95">
        <f>IF(U290=2,V287+1,IF(U290=0,0,V287))</f>
        <v>44</v>
      </c>
      <c r="W291" s="95">
        <f>IF(U290=3,W287+1,IF(U290=0,0,W287))</f>
        <v>27</v>
      </c>
      <c r="X291" s="95">
        <f>IF(U290=1,X287+1,X287)</f>
        <v>0</v>
      </c>
    </row>
    <row r="292" spans="1:24" ht="21" customHeight="1" thickBot="1">
      <c r="A292" s="6"/>
      <c r="B292" s="7"/>
      <c r="C292" s="7"/>
      <c r="D292" s="75"/>
      <c r="E292" s="17">
        <v>76.72</v>
      </c>
      <c r="F292" s="80">
        <v>0</v>
      </c>
      <c r="G292" s="105">
        <v>10000</v>
      </c>
      <c r="H292" s="67">
        <v>0.15</v>
      </c>
      <c r="I292" s="22">
        <f>E292+F292</f>
        <v>76.72</v>
      </c>
      <c r="J292" s="57">
        <f>I292-H292</f>
        <v>76.569999999999993</v>
      </c>
      <c r="K292" s="57">
        <f>I292+H292</f>
        <v>76.87</v>
      </c>
      <c r="L292" s="53"/>
      <c r="M292" s="53"/>
      <c r="N292" s="8"/>
      <c r="O292" s="103" t="str">
        <f>IF(L292&lt;&gt;"",IF(M292="○",100,IF(M292="×",-100,"")),"")</f>
        <v/>
      </c>
      <c r="P292" s="54" t="str">
        <f>IF(M292="○","勝",IF(M292="×","敗",""))</f>
        <v/>
      </c>
      <c r="Q292" s="185"/>
      <c r="R292" s="186"/>
      <c r="S292" s="186"/>
      <c r="T292" s="187"/>
      <c r="U292" s="95"/>
      <c r="V292" s="95"/>
      <c r="W292" s="95"/>
      <c r="X292" s="95"/>
    </row>
    <row r="293" spans="1:24" ht="21" customHeight="1">
      <c r="A293" s="9" t="s">
        <v>112</v>
      </c>
      <c r="B293" s="28" t="s">
        <v>40</v>
      </c>
      <c r="C293" s="28" t="s">
        <v>37</v>
      </c>
      <c r="D293" s="61" t="s">
        <v>39</v>
      </c>
      <c r="E293" s="15" t="s">
        <v>41</v>
      </c>
      <c r="F293" s="61" t="s">
        <v>27</v>
      </c>
      <c r="G293" s="51" t="s">
        <v>28</v>
      </c>
      <c r="H293" s="64" t="s">
        <v>43</v>
      </c>
      <c r="I293" s="21" t="s">
        <v>20</v>
      </c>
      <c r="J293" s="31" t="s">
        <v>21</v>
      </c>
      <c r="K293" s="31" t="s">
        <v>22</v>
      </c>
      <c r="L293" s="32" t="s">
        <v>111</v>
      </c>
      <c r="M293" s="36" t="s">
        <v>46</v>
      </c>
      <c r="N293" s="33" t="s">
        <v>113</v>
      </c>
      <c r="O293" s="100" t="s">
        <v>12</v>
      </c>
      <c r="P293" s="34" t="s">
        <v>13</v>
      </c>
      <c r="U293" s="95"/>
      <c r="V293" s="95"/>
      <c r="W293" s="95"/>
      <c r="X293" s="95"/>
    </row>
    <row r="294" spans="1:24" ht="21" customHeight="1">
      <c r="A294" s="4"/>
      <c r="B294" s="3"/>
      <c r="C294" s="3"/>
      <c r="D294" s="135">
        <v>0.78541666666666676</v>
      </c>
      <c r="E294" s="16">
        <v>77.120999999999995</v>
      </c>
      <c r="F294" s="79">
        <v>0</v>
      </c>
      <c r="G294" s="68">
        <v>10000</v>
      </c>
      <c r="H294" s="65">
        <v>0.15</v>
      </c>
      <c r="I294" s="19">
        <f>E294+F294</f>
        <v>77.120999999999995</v>
      </c>
      <c r="J294" s="2">
        <f>I294+H294</f>
        <v>77.271000000000001</v>
      </c>
      <c r="K294" s="2">
        <f>I294-H294</f>
        <v>76.970999999999989</v>
      </c>
      <c r="L294" s="47"/>
      <c r="M294" s="47"/>
      <c r="N294" s="1"/>
      <c r="O294" s="101" t="str">
        <f>IF(L294&lt;&gt;"",IF(M294="○",100,IF(M294="×",-100,"")),"")</f>
        <v/>
      </c>
      <c r="P294" s="45" t="str">
        <f>IF(M294="○","勝",IF(M294="×","敗",""))</f>
        <v/>
      </c>
      <c r="Q294" s="191"/>
      <c r="R294" s="192"/>
      <c r="S294" s="192"/>
      <c r="T294" s="193"/>
      <c r="U294" s="95">
        <f>IF(AND(V294="",W294="")=TRUE,0,IF(AND(V294="勝",W294="敗")=TRUE,1,IF(AND(W294="勝",V294="敗")=TRUE,1,IF(AND(V294="勝",W294="")=TRUE,2,IF(AND(W294="勝",V294="")=TRUE,2,IF(AND(V294="敗",W294="")=TRUE,3,IF(AND(W294="敗",V294="")=TRUE,3,0)))))))</f>
        <v>3</v>
      </c>
      <c r="V294" s="95" t="str">
        <f>IF(L294="","",P294)</f>
        <v/>
      </c>
      <c r="W294" s="95" t="str">
        <f>IF(L296="","",P296)</f>
        <v>敗</v>
      </c>
      <c r="X294" s="95"/>
    </row>
    <row r="295" spans="1:24" ht="21" customHeight="1">
      <c r="A295" s="5">
        <v>73</v>
      </c>
      <c r="B295" s="140">
        <v>40799</v>
      </c>
      <c r="C295" s="141" t="str">
        <f>IF(B295="","",TEXT(B295,"(aaa)"))</f>
        <v>(火)</v>
      </c>
      <c r="D295" s="62" t="s">
        <v>39</v>
      </c>
      <c r="E295" s="11" t="s">
        <v>42</v>
      </c>
      <c r="F295" s="70" t="s">
        <v>27</v>
      </c>
      <c r="G295" s="63" t="s">
        <v>28</v>
      </c>
      <c r="H295" s="66" t="s">
        <v>44</v>
      </c>
      <c r="I295" s="20" t="s">
        <v>19</v>
      </c>
      <c r="J295" s="76" t="s">
        <v>21</v>
      </c>
      <c r="K295" s="76" t="s">
        <v>22</v>
      </c>
      <c r="L295" s="35" t="s">
        <v>111</v>
      </c>
      <c r="M295" s="48"/>
      <c r="N295" s="1">
        <v>-3</v>
      </c>
      <c r="O295" s="101">
        <f>IF(AND(O294="",O296="")=TRUE,"",V295/SUM(V295:X295)*100)</f>
        <v>61.111111111111114</v>
      </c>
      <c r="P295" s="45" t="str">
        <f>IF(AND(L294="",L296="")=TRUE,"",V295&amp;"勝"&amp;W295&amp;"敗"&amp;X295&amp;"引")</f>
        <v>44勝28敗0引</v>
      </c>
      <c r="U295" s="95"/>
      <c r="V295" s="95">
        <f>IF(U294=2,V291+1,IF(U294=0,0,V291))</f>
        <v>44</v>
      </c>
      <c r="W295" s="95">
        <f>IF(U294=3,W291+1,IF(U294=0,0,W291))</f>
        <v>28</v>
      </c>
      <c r="X295" s="95">
        <f>IF(U294=1,X291+1,X291)</f>
        <v>0</v>
      </c>
    </row>
    <row r="296" spans="1:24" ht="21" customHeight="1" thickBot="1">
      <c r="A296" s="6"/>
      <c r="B296" s="7"/>
      <c r="C296" s="7"/>
      <c r="D296" s="75">
        <v>0.70833333333333337</v>
      </c>
      <c r="E296" s="17">
        <v>76.914000000000001</v>
      </c>
      <c r="F296" s="80">
        <v>0</v>
      </c>
      <c r="G296" s="105">
        <v>10000</v>
      </c>
      <c r="H296" s="67">
        <v>0.15</v>
      </c>
      <c r="I296" s="22">
        <f>E296+F296</f>
        <v>76.914000000000001</v>
      </c>
      <c r="J296" s="57">
        <f>I296-H296</f>
        <v>76.763999999999996</v>
      </c>
      <c r="K296" s="57">
        <f>I296+H296</f>
        <v>77.064000000000007</v>
      </c>
      <c r="L296" s="53">
        <v>1</v>
      </c>
      <c r="M296" s="53" t="s">
        <v>47</v>
      </c>
      <c r="N296" s="8">
        <v>-1540</v>
      </c>
      <c r="O296" s="103">
        <f>IF(L296&lt;&gt;"",IF(M296="○",100,IF(M296="×",-100,"")),"")</f>
        <v>-100</v>
      </c>
      <c r="P296" s="54" t="str">
        <f>IF(M296="○","勝",IF(M296="×","敗",""))</f>
        <v>敗</v>
      </c>
      <c r="Q296" s="185"/>
      <c r="R296" s="186"/>
      <c r="S296" s="186"/>
      <c r="T296" s="187"/>
      <c r="U296" s="95"/>
      <c r="V296" s="95"/>
      <c r="W296" s="95"/>
      <c r="X296" s="95"/>
    </row>
    <row r="297" spans="1:24" ht="21" customHeight="1">
      <c r="A297" s="9" t="s">
        <v>112</v>
      </c>
      <c r="B297" s="28" t="s">
        <v>40</v>
      </c>
      <c r="C297" s="28" t="s">
        <v>37</v>
      </c>
      <c r="D297" s="61" t="s">
        <v>39</v>
      </c>
      <c r="E297" s="15" t="s">
        <v>41</v>
      </c>
      <c r="F297" s="61" t="s">
        <v>27</v>
      </c>
      <c r="G297" s="51" t="s">
        <v>28</v>
      </c>
      <c r="H297" s="64" t="s">
        <v>43</v>
      </c>
      <c r="I297" s="21" t="s">
        <v>20</v>
      </c>
      <c r="J297" s="31" t="s">
        <v>21</v>
      </c>
      <c r="K297" s="31" t="s">
        <v>22</v>
      </c>
      <c r="L297" s="32" t="s">
        <v>111</v>
      </c>
      <c r="M297" s="36" t="s">
        <v>46</v>
      </c>
      <c r="N297" s="33" t="s">
        <v>113</v>
      </c>
      <c r="O297" s="100" t="s">
        <v>12</v>
      </c>
      <c r="P297" s="34" t="s">
        <v>13</v>
      </c>
      <c r="U297" s="95"/>
      <c r="V297" s="95"/>
      <c r="W297" s="95"/>
      <c r="X297" s="95"/>
    </row>
    <row r="298" spans="1:24" ht="21" customHeight="1">
      <c r="A298" s="4"/>
      <c r="B298" s="3"/>
      <c r="C298" s="3"/>
      <c r="D298" s="135">
        <v>0.72083333333333333</v>
      </c>
      <c r="E298" s="16">
        <v>76.512</v>
      </c>
      <c r="F298" s="79">
        <v>0</v>
      </c>
      <c r="G298" s="68">
        <v>10000</v>
      </c>
      <c r="H298" s="65">
        <v>0.15</v>
      </c>
      <c r="I298" s="19">
        <f>E298+F298</f>
        <v>76.512</v>
      </c>
      <c r="J298" s="2">
        <f>I298+H298</f>
        <v>76.662000000000006</v>
      </c>
      <c r="K298" s="2">
        <f>I298-H298</f>
        <v>76.361999999999995</v>
      </c>
      <c r="L298" s="47">
        <v>1</v>
      </c>
      <c r="M298" s="47" t="s">
        <v>45</v>
      </c>
      <c r="N298" s="1">
        <v>1490</v>
      </c>
      <c r="O298" s="101">
        <f>IF(L298&lt;&gt;"",IF(M298="○",100,IF(M298="×",-100,"")),"")</f>
        <v>100</v>
      </c>
      <c r="P298" s="45" t="str">
        <f>IF(M298="○","勝",IF(M298="×","敗",""))</f>
        <v>勝</v>
      </c>
      <c r="U298" s="95">
        <f>IF(AND(V298="",W298="")=TRUE,0,IF(AND(V298="勝",W298="敗")=TRUE,1,IF(AND(W298="勝",V298="敗")=TRUE,1,IF(AND(V298="勝",W298="")=TRUE,2,IF(AND(W298="勝",V298="")=TRUE,2,IF(AND(V298="敗",W298="")=TRUE,3,IF(AND(W298="敗",V298="")=TRUE,3,0)))))))</f>
        <v>2</v>
      </c>
      <c r="V298" s="95" t="str">
        <f>IF(L298="","",P298)</f>
        <v>勝</v>
      </c>
      <c r="W298" s="95" t="str">
        <f>IF(L300="","",P300)</f>
        <v/>
      </c>
      <c r="X298" s="95"/>
    </row>
    <row r="299" spans="1:24" ht="21" customHeight="1">
      <c r="A299" s="5">
        <v>74</v>
      </c>
      <c r="B299" s="140">
        <v>40813</v>
      </c>
      <c r="C299" s="141" t="str">
        <f>IF(B299="","",TEXT(B299,"(aaa)"))</f>
        <v>(火)</v>
      </c>
      <c r="D299" s="62" t="s">
        <v>39</v>
      </c>
      <c r="E299" s="11" t="s">
        <v>42</v>
      </c>
      <c r="F299" s="70" t="s">
        <v>27</v>
      </c>
      <c r="G299" s="63" t="s">
        <v>28</v>
      </c>
      <c r="H299" s="66" t="s">
        <v>44</v>
      </c>
      <c r="I299" s="20" t="s">
        <v>19</v>
      </c>
      <c r="J299" s="76" t="s">
        <v>21</v>
      </c>
      <c r="K299" s="76" t="s">
        <v>22</v>
      </c>
      <c r="L299" s="35" t="s">
        <v>111</v>
      </c>
      <c r="M299" s="48"/>
      <c r="N299" s="1"/>
      <c r="O299" s="101">
        <f>IF(AND(O298="",O300="")=TRUE,"",V299/SUM(V299:X299)*100)</f>
        <v>61.643835616438359</v>
      </c>
      <c r="P299" s="45" t="str">
        <f>IF(AND(L298="",L300="")=TRUE,"",V299&amp;"勝"&amp;W299&amp;"敗"&amp;X299&amp;"引")</f>
        <v>45勝28敗0引</v>
      </c>
      <c r="U299" s="95"/>
      <c r="V299" s="95">
        <f>IF(U298=2,V295+1,IF(U298=0,0,V295))</f>
        <v>45</v>
      </c>
      <c r="W299" s="95">
        <f>IF(U298=3,W295+1,IF(U298=0,0,W295))</f>
        <v>28</v>
      </c>
      <c r="X299" s="95">
        <f>IF(U298=1,X295+1,X295)</f>
        <v>0</v>
      </c>
    </row>
    <row r="300" spans="1:24" ht="21" customHeight="1" thickBot="1">
      <c r="A300" s="6"/>
      <c r="B300" s="7"/>
      <c r="C300" s="7"/>
      <c r="D300" s="75">
        <v>0.7895833333333333</v>
      </c>
      <c r="E300" s="17">
        <v>76.314999999999998</v>
      </c>
      <c r="F300" s="80">
        <v>0</v>
      </c>
      <c r="G300" s="105">
        <v>10000</v>
      </c>
      <c r="H300" s="67">
        <v>0.15</v>
      </c>
      <c r="I300" s="22">
        <f>E300+F300</f>
        <v>76.314999999999998</v>
      </c>
      <c r="J300" s="57">
        <f>I300-H300</f>
        <v>76.164999999999992</v>
      </c>
      <c r="K300" s="57">
        <f>I300+H300</f>
        <v>76.465000000000003</v>
      </c>
      <c r="L300" s="53"/>
      <c r="M300" s="53"/>
      <c r="N300" s="8"/>
      <c r="O300" s="103" t="str">
        <f>IF(L300&lt;&gt;"",IF(M300="○",100,IF(M300="×",-100,"")),"")</f>
        <v/>
      </c>
      <c r="P300" s="54" t="str">
        <f>IF(M300="○","勝",IF(M300="×","敗",""))</f>
        <v/>
      </c>
      <c r="Q300" s="185"/>
      <c r="R300" s="186"/>
      <c r="S300" s="186"/>
      <c r="T300" s="187"/>
      <c r="U300" s="95"/>
      <c r="V300" s="95"/>
      <c r="W300" s="95"/>
      <c r="X300" s="95"/>
    </row>
    <row r="301" spans="1:24" ht="21" customHeight="1">
      <c r="A301" s="9" t="s">
        <v>112</v>
      </c>
      <c r="B301" s="28" t="s">
        <v>40</v>
      </c>
      <c r="C301" s="28" t="s">
        <v>37</v>
      </c>
      <c r="D301" s="61" t="s">
        <v>39</v>
      </c>
      <c r="E301" s="15" t="s">
        <v>41</v>
      </c>
      <c r="F301" s="61" t="s">
        <v>27</v>
      </c>
      <c r="G301" s="51" t="s">
        <v>28</v>
      </c>
      <c r="H301" s="64" t="s">
        <v>43</v>
      </c>
      <c r="I301" s="21" t="s">
        <v>20</v>
      </c>
      <c r="J301" s="31" t="s">
        <v>21</v>
      </c>
      <c r="K301" s="31" t="s">
        <v>22</v>
      </c>
      <c r="L301" s="32" t="s">
        <v>111</v>
      </c>
      <c r="M301" s="36" t="s">
        <v>46</v>
      </c>
      <c r="N301" s="33" t="s">
        <v>113</v>
      </c>
      <c r="O301" s="100" t="s">
        <v>12</v>
      </c>
      <c r="P301" s="34" t="s">
        <v>13</v>
      </c>
      <c r="U301" s="95"/>
      <c r="V301" s="95"/>
      <c r="W301" s="95"/>
      <c r="X301" s="95"/>
    </row>
    <row r="302" spans="1:24" ht="21" customHeight="1">
      <c r="A302" s="4"/>
      <c r="B302" s="3"/>
      <c r="C302" s="3"/>
      <c r="D302" s="135">
        <v>0.73125000000000007</v>
      </c>
      <c r="E302" s="16">
        <v>76.707999999999998</v>
      </c>
      <c r="F302" s="79">
        <v>0</v>
      </c>
      <c r="G302" s="68">
        <v>10000</v>
      </c>
      <c r="H302" s="65">
        <v>0.15</v>
      </c>
      <c r="I302" s="19">
        <f>E302+F302</f>
        <v>76.707999999999998</v>
      </c>
      <c r="J302" s="2">
        <f>I302+H302</f>
        <v>76.858000000000004</v>
      </c>
      <c r="K302" s="2">
        <f>I302-H302</f>
        <v>76.557999999999993</v>
      </c>
      <c r="L302" s="47"/>
      <c r="M302" s="47"/>
      <c r="N302" s="1"/>
      <c r="O302" s="101" t="str">
        <f>IF(L302&lt;&gt;"",IF(M302="○",100,IF(M302="×",-100,"")),"")</f>
        <v/>
      </c>
      <c r="P302" s="45" t="str">
        <f>IF(M302="○","勝",IF(M302="×","敗",""))</f>
        <v/>
      </c>
      <c r="U302" s="95">
        <f>IF(AND(V302="",W302="")=TRUE,0,IF(AND(V302="勝",W302="敗")=TRUE,1,IF(AND(W302="勝",V302="敗")=TRUE,1,IF(AND(V302="勝",W302="")=TRUE,2,IF(AND(W302="勝",V302="")=TRUE,2,IF(AND(V302="敗",W302="")=TRUE,3,IF(AND(W302="敗",V302="")=TRUE,3,0)))))))</f>
        <v>2</v>
      </c>
      <c r="V302" s="95" t="str">
        <f>IF(L302="","",P302)</f>
        <v/>
      </c>
      <c r="W302" s="95" t="str">
        <f>IF(L304="","",P304)</f>
        <v>勝</v>
      </c>
      <c r="X302" s="95"/>
    </row>
    <row r="303" spans="1:24" ht="21" customHeight="1">
      <c r="A303" s="5">
        <v>75</v>
      </c>
      <c r="B303" s="140">
        <v>40820</v>
      </c>
      <c r="C303" s="141" t="str">
        <f>IF(B303="","",TEXT(B303,"(aaa)"))</f>
        <v>(火)</v>
      </c>
      <c r="D303" s="62" t="s">
        <v>39</v>
      </c>
      <c r="E303" s="11" t="s">
        <v>42</v>
      </c>
      <c r="F303" s="70" t="s">
        <v>27</v>
      </c>
      <c r="G303" s="63" t="s">
        <v>28</v>
      </c>
      <c r="H303" s="66" t="s">
        <v>44</v>
      </c>
      <c r="I303" s="20" t="s">
        <v>19</v>
      </c>
      <c r="J303" s="76" t="s">
        <v>21</v>
      </c>
      <c r="K303" s="76" t="s">
        <v>22</v>
      </c>
      <c r="L303" s="35" t="s">
        <v>111</v>
      </c>
      <c r="M303" s="48"/>
      <c r="N303" s="1"/>
      <c r="O303" s="101">
        <f>IF(AND(O302="",O304="")=TRUE,"",V303/SUM(V303:X303)*100)</f>
        <v>62.162162162162161</v>
      </c>
      <c r="P303" s="45" t="str">
        <f>IF(AND(L302="",L304="")=TRUE,"",V303&amp;"勝"&amp;W303&amp;"敗"&amp;X303&amp;"引")</f>
        <v>46勝28敗0引</v>
      </c>
      <c r="U303" s="95"/>
      <c r="V303" s="95">
        <f>IF(U302=2,V299+1,IF(U302=0,0,V299))</f>
        <v>46</v>
      </c>
      <c r="W303" s="95">
        <f>IF(U302=3,W299+1,IF(U302=0,0,W299))</f>
        <v>28</v>
      </c>
      <c r="X303" s="95">
        <f>IF(U302=1,X299+1,X299)</f>
        <v>0</v>
      </c>
    </row>
    <row r="304" spans="1:24" ht="21" customHeight="1" thickBot="1">
      <c r="A304" s="6"/>
      <c r="B304" s="7"/>
      <c r="C304" s="7"/>
      <c r="D304" s="75">
        <v>0.67708333333333337</v>
      </c>
      <c r="E304" s="17">
        <v>76.539000000000001</v>
      </c>
      <c r="F304" s="80">
        <v>0</v>
      </c>
      <c r="G304" s="105">
        <v>10000</v>
      </c>
      <c r="H304" s="67">
        <v>0.15</v>
      </c>
      <c r="I304" s="22">
        <f>E304+F304</f>
        <v>76.539000000000001</v>
      </c>
      <c r="J304" s="57">
        <f>I304-H304</f>
        <v>76.388999999999996</v>
      </c>
      <c r="K304" s="57">
        <f>I304+H304</f>
        <v>76.689000000000007</v>
      </c>
      <c r="L304" s="53">
        <v>1</v>
      </c>
      <c r="M304" s="53" t="s">
        <v>45</v>
      </c>
      <c r="N304" s="8">
        <v>1450</v>
      </c>
      <c r="O304" s="103">
        <f>IF(L304&lt;&gt;"",IF(M304="○",100,IF(M304="×",-100,"")),"")</f>
        <v>100</v>
      </c>
      <c r="P304" s="54" t="str">
        <f>IF(M304="○","勝",IF(M304="×","敗",""))</f>
        <v>勝</v>
      </c>
      <c r="Q304" s="185"/>
      <c r="R304" s="186"/>
      <c r="S304" s="186"/>
      <c r="T304" s="187"/>
      <c r="U304" s="95"/>
      <c r="V304" s="95"/>
      <c r="W304" s="95"/>
      <c r="X304" s="95"/>
    </row>
    <row r="305" spans="1:24" ht="21" customHeight="1">
      <c r="A305" s="9" t="s">
        <v>112</v>
      </c>
      <c r="B305" s="28" t="s">
        <v>40</v>
      </c>
      <c r="C305" s="28" t="s">
        <v>37</v>
      </c>
      <c r="D305" s="61" t="s">
        <v>39</v>
      </c>
      <c r="E305" s="15" t="s">
        <v>41</v>
      </c>
      <c r="F305" s="61" t="s">
        <v>27</v>
      </c>
      <c r="G305" s="51" t="s">
        <v>28</v>
      </c>
      <c r="H305" s="64" t="s">
        <v>43</v>
      </c>
      <c r="I305" s="21" t="s">
        <v>20</v>
      </c>
      <c r="J305" s="31" t="s">
        <v>21</v>
      </c>
      <c r="K305" s="31" t="s">
        <v>22</v>
      </c>
      <c r="L305" s="32" t="s">
        <v>111</v>
      </c>
      <c r="M305" s="36" t="s">
        <v>46</v>
      </c>
      <c r="N305" s="33" t="s">
        <v>113</v>
      </c>
      <c r="O305" s="100" t="s">
        <v>12</v>
      </c>
      <c r="P305" s="34" t="s">
        <v>13</v>
      </c>
      <c r="U305" s="95"/>
      <c r="V305" s="95"/>
      <c r="W305" s="95"/>
      <c r="X305" s="95"/>
    </row>
    <row r="306" spans="1:24" ht="21" customHeight="1">
      <c r="A306" s="4"/>
      <c r="B306" s="3"/>
      <c r="C306" s="3"/>
      <c r="D306" s="135">
        <v>0.7583333333333333</v>
      </c>
      <c r="E306" s="16">
        <v>76.308999999999997</v>
      </c>
      <c r="F306" s="79">
        <v>0</v>
      </c>
      <c r="G306" s="68">
        <v>10000</v>
      </c>
      <c r="H306" s="65">
        <v>0.15</v>
      </c>
      <c r="I306" s="19">
        <f>E306+F306</f>
        <v>76.308999999999997</v>
      </c>
      <c r="J306" s="2">
        <f>I306+H306</f>
        <v>76.459000000000003</v>
      </c>
      <c r="K306" s="2">
        <f>I306-H306</f>
        <v>76.158999999999992</v>
      </c>
      <c r="L306" s="47"/>
      <c r="M306" s="47"/>
      <c r="N306" s="1"/>
      <c r="O306" s="101" t="str">
        <f>IF(L306&lt;&gt;"",IF(M306="○",100,IF(M306="×",-100,"")),"")</f>
        <v/>
      </c>
      <c r="P306" s="45" t="str">
        <f>IF(M306="○","勝",IF(M306="×","敗",""))</f>
        <v/>
      </c>
      <c r="U306" s="95">
        <f>IF(AND(V306="",W306="")=TRUE,0,IF(AND(V306="勝",W306="敗")=TRUE,1,IF(AND(W306="勝",V306="敗")=TRUE,1,IF(AND(V306="勝",W306="")=TRUE,2,IF(AND(W306="勝",V306="")=TRUE,2,IF(AND(V306="敗",W306="")=TRUE,3,IF(AND(W306="敗",V306="")=TRUE,3,0)))))))</f>
        <v>2</v>
      </c>
      <c r="V306" s="95" t="str">
        <f>IF(L306="","",P306)</f>
        <v/>
      </c>
      <c r="W306" s="95" t="str">
        <f>IF(L308="","",P308)</f>
        <v>勝</v>
      </c>
      <c r="X306" s="95"/>
    </row>
    <row r="307" spans="1:24" ht="21" customHeight="1">
      <c r="A307" s="5">
        <v>76</v>
      </c>
      <c r="B307" s="140">
        <v>40841</v>
      </c>
      <c r="C307" s="141" t="str">
        <f>IF(B307="","",TEXT(B307,"(aaa)"))</f>
        <v>(火)</v>
      </c>
      <c r="D307" s="62" t="s">
        <v>39</v>
      </c>
      <c r="E307" s="11" t="s">
        <v>42</v>
      </c>
      <c r="F307" s="70" t="s">
        <v>27</v>
      </c>
      <c r="G307" s="63" t="s">
        <v>28</v>
      </c>
      <c r="H307" s="66" t="s">
        <v>44</v>
      </c>
      <c r="I307" s="20" t="s">
        <v>19</v>
      </c>
      <c r="J307" s="76" t="s">
        <v>21</v>
      </c>
      <c r="K307" s="76" t="s">
        <v>22</v>
      </c>
      <c r="L307" s="35" t="s">
        <v>111</v>
      </c>
      <c r="M307" s="48"/>
      <c r="N307" s="1"/>
      <c r="O307" s="101">
        <f>IF(AND(O306="",O308="")=TRUE,"",V307/SUM(V307:X307)*100)</f>
        <v>62.666666666666671</v>
      </c>
      <c r="P307" s="45" t="str">
        <f>IF(AND(L306="",L308="")=TRUE,"",V307&amp;"勝"&amp;W307&amp;"敗"&amp;X307&amp;"引")</f>
        <v>47勝28敗0引</v>
      </c>
      <c r="U307" s="95"/>
      <c r="V307" s="95">
        <f>IF(U306=2,V303+1,IF(U306=0,0,V303))</f>
        <v>47</v>
      </c>
      <c r="W307" s="95">
        <f>IF(U306=3,W303+1,IF(U306=0,0,W303))</f>
        <v>28</v>
      </c>
      <c r="X307" s="95">
        <f>IF(U306=1,X303+1,X303)</f>
        <v>0</v>
      </c>
    </row>
    <row r="308" spans="1:24" ht="21" customHeight="1" thickBot="1">
      <c r="A308" s="6"/>
      <c r="B308" s="7"/>
      <c r="C308" s="7"/>
      <c r="D308" s="75">
        <v>0.62916666666666665</v>
      </c>
      <c r="E308" s="17">
        <v>76.052000000000007</v>
      </c>
      <c r="F308" s="80">
        <v>0</v>
      </c>
      <c r="G308" s="105">
        <v>10000</v>
      </c>
      <c r="H308" s="67">
        <v>0.15</v>
      </c>
      <c r="I308" s="22">
        <f>E308+F308</f>
        <v>76.052000000000007</v>
      </c>
      <c r="J308" s="57">
        <f>I308-H308</f>
        <v>75.902000000000001</v>
      </c>
      <c r="K308" s="57">
        <f>I308+H308</f>
        <v>76.202000000000012</v>
      </c>
      <c r="L308" s="53">
        <v>1</v>
      </c>
      <c r="M308" s="53" t="s">
        <v>45</v>
      </c>
      <c r="N308" s="8">
        <v>1460</v>
      </c>
      <c r="O308" s="103">
        <f>IF(L308&lt;&gt;"",IF(M308="○",100,IF(M308="×",-100,"")),"")</f>
        <v>100</v>
      </c>
      <c r="P308" s="54" t="str">
        <f>IF(M308="○","勝",IF(M308="×","敗",""))</f>
        <v>勝</v>
      </c>
      <c r="Q308" s="185"/>
      <c r="R308" s="186"/>
      <c r="S308" s="186"/>
      <c r="T308" s="187"/>
      <c r="U308" s="95"/>
      <c r="V308" s="95"/>
      <c r="W308" s="95"/>
      <c r="X308" s="95"/>
    </row>
    <row r="309" spans="1:24" ht="21" customHeight="1">
      <c r="A309" s="9" t="s">
        <v>112</v>
      </c>
      <c r="B309" s="28" t="s">
        <v>40</v>
      </c>
      <c r="C309" s="28" t="s">
        <v>37</v>
      </c>
      <c r="D309" s="61" t="s">
        <v>39</v>
      </c>
      <c r="E309" s="15" t="s">
        <v>41</v>
      </c>
      <c r="F309" s="61" t="s">
        <v>27</v>
      </c>
      <c r="G309" s="51" t="s">
        <v>28</v>
      </c>
      <c r="H309" s="64" t="s">
        <v>43</v>
      </c>
      <c r="I309" s="21" t="s">
        <v>20</v>
      </c>
      <c r="J309" s="31" t="s">
        <v>21</v>
      </c>
      <c r="K309" s="31" t="s">
        <v>22</v>
      </c>
      <c r="L309" s="32" t="s">
        <v>111</v>
      </c>
      <c r="M309" s="36" t="s">
        <v>46</v>
      </c>
      <c r="N309" s="33" t="s">
        <v>113</v>
      </c>
      <c r="O309" s="100" t="s">
        <v>12</v>
      </c>
      <c r="P309" s="34" t="s">
        <v>13</v>
      </c>
      <c r="Q309" s="191" t="s">
        <v>122</v>
      </c>
      <c r="R309" s="192"/>
      <c r="S309" s="192"/>
      <c r="T309" s="193"/>
      <c r="U309" s="95"/>
      <c r="V309" s="95"/>
      <c r="W309" s="95"/>
      <c r="X309" s="95"/>
    </row>
    <row r="310" spans="1:24" ht="21" customHeight="1">
      <c r="A310" s="4"/>
      <c r="B310" s="3"/>
      <c r="C310" s="3"/>
      <c r="D310" s="135">
        <v>0.66666666666666663</v>
      </c>
      <c r="E310" s="16">
        <v>78.209999999999994</v>
      </c>
      <c r="F310" s="79">
        <v>0</v>
      </c>
      <c r="G310" s="68">
        <v>10000</v>
      </c>
      <c r="H310" s="65">
        <v>0.15</v>
      </c>
      <c r="I310" s="19">
        <f>E310+F310</f>
        <v>78.209999999999994</v>
      </c>
      <c r="J310" s="2">
        <f>I310+H310</f>
        <v>78.36</v>
      </c>
      <c r="K310" s="2">
        <f>I310-H310</f>
        <v>78.059999999999988</v>
      </c>
      <c r="L310" s="47">
        <v>1</v>
      </c>
      <c r="M310" s="47" t="s">
        <v>45</v>
      </c>
      <c r="N310" s="1">
        <v>1840</v>
      </c>
      <c r="O310" s="101">
        <f>IF(L310&lt;&gt;"",IF(M310="○",100,IF(M310="×",-100,"")),"")</f>
        <v>100</v>
      </c>
      <c r="P310" s="45" t="str">
        <f>IF(M310="○","勝",IF(M310="×","敗",""))</f>
        <v>勝</v>
      </c>
      <c r="Q310" t="s">
        <v>146</v>
      </c>
      <c r="U310" s="95">
        <f>IF(AND(V310="",W310="")=TRUE,0,IF(AND(V310="勝",W310="敗")=TRUE,1,IF(AND(W310="勝",V310="敗")=TRUE,1,IF(AND(V310="勝",W310="")=TRUE,2,IF(AND(W310="勝",V310="")=TRUE,2,IF(AND(V310="敗",W310="")=TRUE,3,IF(AND(W310="敗",V310="")=TRUE,3,0)))))))</f>
        <v>2</v>
      </c>
      <c r="V310" s="95" t="str">
        <f>IF(L310="","",P310)</f>
        <v>勝</v>
      </c>
      <c r="W310" s="95" t="str">
        <f>IF(L312="","",P312)</f>
        <v/>
      </c>
      <c r="X310" s="95"/>
    </row>
    <row r="311" spans="1:24" ht="21" customHeight="1">
      <c r="A311" s="5">
        <v>77</v>
      </c>
      <c r="B311" s="140">
        <v>40848</v>
      </c>
      <c r="C311" s="141" t="str">
        <f>IF(B311="","",TEXT(B311,"(aaa)"))</f>
        <v>(火)</v>
      </c>
      <c r="D311" s="62" t="s">
        <v>39</v>
      </c>
      <c r="E311" s="11" t="s">
        <v>42</v>
      </c>
      <c r="F311" s="70" t="s">
        <v>27</v>
      </c>
      <c r="G311" s="63" t="s">
        <v>28</v>
      </c>
      <c r="H311" s="66" t="s">
        <v>44</v>
      </c>
      <c r="I311" s="20" t="s">
        <v>19</v>
      </c>
      <c r="J311" s="76" t="s">
        <v>21</v>
      </c>
      <c r="K311" s="76" t="s">
        <v>22</v>
      </c>
      <c r="L311" s="35" t="s">
        <v>111</v>
      </c>
      <c r="M311" s="48"/>
      <c r="N311" s="1">
        <v>12</v>
      </c>
      <c r="O311" s="101">
        <f>IF(AND(O310="",O312="")=TRUE,"",V311/SUM(V311:X311)*100)</f>
        <v>63.157894736842103</v>
      </c>
      <c r="P311" s="45" t="str">
        <f>IF(AND(L310="",L312="")=TRUE,"",V311&amp;"勝"&amp;W311&amp;"敗"&amp;X311&amp;"引")</f>
        <v>48勝28敗0引</v>
      </c>
      <c r="U311" s="95"/>
      <c r="V311" s="95">
        <f>IF(U310=2,V307+1,IF(U310=0,0,V307))</f>
        <v>48</v>
      </c>
      <c r="W311" s="95">
        <f>IF(U310=3,W307+1,IF(U310=0,0,W307))</f>
        <v>28</v>
      </c>
      <c r="X311" s="95">
        <f>IF(U310=1,X307+1,X307)</f>
        <v>0</v>
      </c>
    </row>
    <row r="312" spans="1:24" ht="21" customHeight="1" thickBot="1">
      <c r="A312" s="6"/>
      <c r="B312" s="7"/>
      <c r="C312" s="7"/>
      <c r="D312" s="75">
        <v>0.75624999999999998</v>
      </c>
      <c r="E312" s="17">
        <v>78.025999999999996</v>
      </c>
      <c r="F312" s="80">
        <v>0</v>
      </c>
      <c r="G312" s="105">
        <v>10000</v>
      </c>
      <c r="H312" s="67">
        <v>0.15</v>
      </c>
      <c r="I312" s="22">
        <f>E312+F312</f>
        <v>78.025999999999996</v>
      </c>
      <c r="J312" s="57">
        <f>I312-H312</f>
        <v>77.875999999999991</v>
      </c>
      <c r="K312" s="57">
        <f>I312+H312</f>
        <v>78.176000000000002</v>
      </c>
      <c r="L312" s="53"/>
      <c r="M312" s="53"/>
      <c r="N312" s="8"/>
      <c r="O312" s="103" t="str">
        <f>IF(L312&lt;&gt;"",IF(M312="○",100,IF(M312="×",-100,"")),"")</f>
        <v/>
      </c>
      <c r="P312" s="54" t="str">
        <f>IF(M312="○","勝",IF(M312="×","敗",""))</f>
        <v/>
      </c>
      <c r="Q312" s="185"/>
      <c r="R312" s="186"/>
      <c r="S312" s="186"/>
      <c r="T312" s="187"/>
      <c r="U312" s="95"/>
      <c r="V312" s="95"/>
      <c r="W312" s="95"/>
      <c r="X312" s="95"/>
    </row>
    <row r="313" spans="1:24" ht="21" customHeight="1">
      <c r="A313" s="9" t="s">
        <v>112</v>
      </c>
      <c r="B313" s="28" t="s">
        <v>40</v>
      </c>
      <c r="C313" s="28" t="s">
        <v>37</v>
      </c>
      <c r="D313" s="61" t="s">
        <v>39</v>
      </c>
      <c r="E313" s="15" t="s">
        <v>41</v>
      </c>
      <c r="F313" s="61" t="s">
        <v>27</v>
      </c>
      <c r="G313" s="51" t="s">
        <v>28</v>
      </c>
      <c r="H313" s="64" t="s">
        <v>43</v>
      </c>
      <c r="I313" s="21" t="s">
        <v>20</v>
      </c>
      <c r="J313" s="31" t="s">
        <v>21</v>
      </c>
      <c r="K313" s="31" t="s">
        <v>22</v>
      </c>
      <c r="L313" s="32" t="s">
        <v>111</v>
      </c>
      <c r="M313" s="36" t="s">
        <v>46</v>
      </c>
      <c r="N313" s="33" t="s">
        <v>113</v>
      </c>
      <c r="O313" s="100" t="s">
        <v>12</v>
      </c>
      <c r="P313" s="34" t="s">
        <v>13</v>
      </c>
      <c r="U313" s="95"/>
      <c r="V313" s="95"/>
      <c r="W313" s="95"/>
      <c r="X313" s="95"/>
    </row>
    <row r="314" spans="1:24" ht="21" customHeight="1">
      <c r="A314" s="4"/>
      <c r="B314" s="3"/>
      <c r="C314" s="3"/>
      <c r="D314" s="135"/>
      <c r="E314" s="16"/>
      <c r="F314" s="79">
        <v>0</v>
      </c>
      <c r="G314" s="68">
        <v>10000</v>
      </c>
      <c r="H314" s="65">
        <v>0.15</v>
      </c>
      <c r="I314" s="19">
        <f>E314+F314</f>
        <v>0</v>
      </c>
      <c r="J314" s="2">
        <f>I314+H314</f>
        <v>0.15</v>
      </c>
      <c r="K314" s="2">
        <f>I314-H314</f>
        <v>-0.15</v>
      </c>
      <c r="L314" s="47"/>
      <c r="M314" s="47"/>
      <c r="N314" s="1"/>
      <c r="O314" s="101" t="str">
        <f>IF(L314&lt;&gt;"",IF(M314="○",100,IF(M314="×",-100,"")),"")</f>
        <v/>
      </c>
      <c r="P314" s="45" t="str">
        <f>IF(M314="○","勝",IF(M314="×","敗",""))</f>
        <v/>
      </c>
      <c r="U314" s="95">
        <f>IF(AND(V314="",W314="")=TRUE,0,IF(AND(V314="勝",W314="敗")=TRUE,1,IF(AND(W314="勝",V314="敗")=TRUE,1,IF(AND(V314="勝",W314="")=TRUE,2,IF(AND(W314="勝",V314="")=TRUE,2,IF(AND(V314="敗",W314="")=TRUE,3,IF(AND(W314="敗",V314="")=TRUE,3,0)))))))</f>
        <v>0</v>
      </c>
      <c r="V314" s="95" t="str">
        <f>IF(L314="","",P314)</f>
        <v/>
      </c>
      <c r="W314" s="95" t="str">
        <f>IF(L316="","",P316)</f>
        <v/>
      </c>
      <c r="X314" s="95"/>
    </row>
    <row r="315" spans="1:24" ht="21" customHeight="1">
      <c r="A315" s="5">
        <v>78</v>
      </c>
      <c r="B315" s="140"/>
      <c r="C315" s="141" t="str">
        <f>IF(B315="","",TEXT(B315,"(aaa)"))</f>
        <v/>
      </c>
      <c r="D315" s="62" t="s">
        <v>39</v>
      </c>
      <c r="E315" s="11" t="s">
        <v>42</v>
      </c>
      <c r="F315" s="70" t="s">
        <v>27</v>
      </c>
      <c r="G315" s="63" t="s">
        <v>28</v>
      </c>
      <c r="H315" s="66" t="s">
        <v>44</v>
      </c>
      <c r="I315" s="20" t="s">
        <v>19</v>
      </c>
      <c r="J315" s="76" t="s">
        <v>21</v>
      </c>
      <c r="K315" s="76" t="s">
        <v>22</v>
      </c>
      <c r="L315" s="35" t="s">
        <v>111</v>
      </c>
      <c r="M315" s="48"/>
      <c r="N315" s="1"/>
      <c r="O315" s="101" t="str">
        <f>IF(AND(O314="",O316="")=TRUE,"",V315/SUM(V315:X315)*100)</f>
        <v/>
      </c>
      <c r="P315" s="45" t="str">
        <f>IF(AND(L314="",L316="")=TRUE,"",V315&amp;"勝"&amp;W315&amp;"敗"&amp;X315&amp;"引")</f>
        <v/>
      </c>
      <c r="U315" s="95"/>
      <c r="V315" s="95">
        <f>IF(U314=2,V311+1,IF(U314=0,0,V311))</f>
        <v>0</v>
      </c>
      <c r="W315" s="95">
        <f>IF(U314=3,W311+1,IF(U314=0,0,W311))</f>
        <v>0</v>
      </c>
      <c r="X315" s="95">
        <f>IF(U314=1,X311+1,X311)</f>
        <v>0</v>
      </c>
    </row>
    <row r="316" spans="1:24" ht="21" customHeight="1" thickBot="1">
      <c r="A316" s="6"/>
      <c r="B316" s="7"/>
      <c r="C316" s="7"/>
      <c r="D316" s="75"/>
      <c r="E316" s="17"/>
      <c r="F316" s="80">
        <v>0</v>
      </c>
      <c r="G316" s="105">
        <v>10000</v>
      </c>
      <c r="H316" s="67">
        <v>0.15</v>
      </c>
      <c r="I316" s="22">
        <f>E316+F316</f>
        <v>0</v>
      </c>
      <c r="J316" s="57">
        <f>I316-H316</f>
        <v>-0.15</v>
      </c>
      <c r="K316" s="57">
        <f>I316+H316</f>
        <v>0.15</v>
      </c>
      <c r="L316" s="53"/>
      <c r="M316" s="53"/>
      <c r="N316" s="8"/>
      <c r="O316" s="103" t="str">
        <f>IF(L316&lt;&gt;"",IF(M316="○",100,IF(M316="×",-100,"")),"")</f>
        <v/>
      </c>
      <c r="P316" s="54" t="str">
        <f>IF(M316="○","勝",IF(M316="×","敗",""))</f>
        <v/>
      </c>
      <c r="Q316" s="185"/>
      <c r="R316" s="186"/>
      <c r="S316" s="186"/>
      <c r="T316" s="187"/>
      <c r="U316" s="95"/>
      <c r="V316" s="95"/>
      <c r="W316" s="95"/>
      <c r="X316" s="95"/>
    </row>
    <row r="317" spans="1:24" ht="21" customHeight="1">
      <c r="A317" s="9" t="s">
        <v>112</v>
      </c>
      <c r="B317" s="28" t="s">
        <v>40</v>
      </c>
      <c r="C317" s="28" t="s">
        <v>37</v>
      </c>
      <c r="D317" s="61" t="s">
        <v>39</v>
      </c>
      <c r="E317" s="15" t="s">
        <v>41</v>
      </c>
      <c r="F317" s="61" t="s">
        <v>27</v>
      </c>
      <c r="G317" s="51" t="s">
        <v>28</v>
      </c>
      <c r="H317" s="64" t="s">
        <v>43</v>
      </c>
      <c r="I317" s="21" t="s">
        <v>20</v>
      </c>
      <c r="J317" s="31" t="s">
        <v>21</v>
      </c>
      <c r="K317" s="31" t="s">
        <v>22</v>
      </c>
      <c r="L317" s="32" t="s">
        <v>111</v>
      </c>
      <c r="M317" s="36" t="s">
        <v>46</v>
      </c>
      <c r="N317" s="33" t="s">
        <v>113</v>
      </c>
      <c r="O317" s="100" t="s">
        <v>12</v>
      </c>
      <c r="P317" s="34" t="s">
        <v>13</v>
      </c>
      <c r="U317" s="95"/>
      <c r="V317" s="95"/>
      <c r="W317" s="95"/>
      <c r="X317" s="95"/>
    </row>
    <row r="318" spans="1:24" ht="21" customHeight="1">
      <c r="A318" s="4"/>
      <c r="B318" s="3"/>
      <c r="C318" s="3"/>
      <c r="D318" s="135"/>
      <c r="E318" s="16"/>
      <c r="F318" s="79">
        <v>0</v>
      </c>
      <c r="G318" s="68">
        <v>10000</v>
      </c>
      <c r="H318" s="65">
        <v>0.15</v>
      </c>
      <c r="I318" s="19">
        <f>E318+F318</f>
        <v>0</v>
      </c>
      <c r="J318" s="2">
        <f>I318+H318</f>
        <v>0.15</v>
      </c>
      <c r="K318" s="2">
        <f>I318-H318</f>
        <v>-0.15</v>
      </c>
      <c r="L318" s="47"/>
      <c r="M318" s="47"/>
      <c r="N318" s="1"/>
      <c r="O318" s="101" t="str">
        <f>IF(L318&lt;&gt;"",IF(M318="○",100,IF(M318="×",-100,"")),"")</f>
        <v/>
      </c>
      <c r="P318" s="45" t="str">
        <f>IF(M318="○","勝",IF(M318="×","敗",""))</f>
        <v/>
      </c>
      <c r="U318" s="95">
        <f>IF(AND(V318="",W318="")=TRUE,0,IF(AND(V318="勝",W318="敗")=TRUE,1,IF(AND(W318="勝",V318="敗")=TRUE,1,IF(AND(V318="勝",W318="")=TRUE,2,IF(AND(W318="勝",V318="")=TRUE,2,IF(AND(V318="敗",W318="")=TRUE,3,IF(AND(W318="敗",V318="")=TRUE,3,0)))))))</f>
        <v>0</v>
      </c>
      <c r="V318" s="95" t="str">
        <f>IF(L318="","",P318)</f>
        <v/>
      </c>
      <c r="W318" s="95" t="str">
        <f>IF(L320="","",P320)</f>
        <v/>
      </c>
      <c r="X318" s="95"/>
    </row>
    <row r="319" spans="1:24" ht="21" customHeight="1">
      <c r="A319" s="5">
        <v>79</v>
      </c>
      <c r="B319" s="140"/>
      <c r="C319" s="141" t="str">
        <f>IF(B319="","",TEXT(B319,"(aaa)"))</f>
        <v/>
      </c>
      <c r="D319" s="62" t="s">
        <v>39</v>
      </c>
      <c r="E319" s="11" t="s">
        <v>42</v>
      </c>
      <c r="F319" s="70" t="s">
        <v>27</v>
      </c>
      <c r="G319" s="63" t="s">
        <v>28</v>
      </c>
      <c r="H319" s="66" t="s">
        <v>44</v>
      </c>
      <c r="I319" s="20" t="s">
        <v>19</v>
      </c>
      <c r="J319" s="76" t="s">
        <v>21</v>
      </c>
      <c r="K319" s="76" t="s">
        <v>22</v>
      </c>
      <c r="L319" s="35" t="s">
        <v>111</v>
      </c>
      <c r="M319" s="48"/>
      <c r="N319" s="1"/>
      <c r="O319" s="101" t="str">
        <f>IF(AND(O318="",O320="")=TRUE,"",V319/SUM(V319:X319)*100)</f>
        <v/>
      </c>
      <c r="P319" s="45" t="str">
        <f>IF(AND(L318="",L320="")=TRUE,"",V319&amp;"勝"&amp;W319&amp;"敗"&amp;X319&amp;"引")</f>
        <v/>
      </c>
      <c r="U319" s="95"/>
      <c r="V319" s="95">
        <f>IF(U318=2,V315+1,IF(U318=0,0,V315))</f>
        <v>0</v>
      </c>
      <c r="W319" s="95">
        <f>IF(U318=3,W315+1,IF(U318=0,0,W315))</f>
        <v>0</v>
      </c>
      <c r="X319" s="95">
        <f>IF(U318=1,X315+1,X315)</f>
        <v>0</v>
      </c>
    </row>
    <row r="320" spans="1:24" ht="21" customHeight="1" thickBot="1">
      <c r="A320" s="6"/>
      <c r="B320" s="7"/>
      <c r="C320" s="7"/>
      <c r="D320" s="75"/>
      <c r="E320" s="17"/>
      <c r="F320" s="80">
        <v>0</v>
      </c>
      <c r="G320" s="105">
        <v>10000</v>
      </c>
      <c r="H320" s="67">
        <v>0.15</v>
      </c>
      <c r="I320" s="22">
        <f>E320+F320</f>
        <v>0</v>
      </c>
      <c r="J320" s="57">
        <f>I320-H320</f>
        <v>-0.15</v>
      </c>
      <c r="K320" s="57">
        <f>I320+H320</f>
        <v>0.15</v>
      </c>
      <c r="L320" s="53"/>
      <c r="M320" s="53"/>
      <c r="N320" s="8"/>
      <c r="O320" s="103" t="str">
        <f>IF(L320&lt;&gt;"",IF(M320="○",100,IF(M320="×",-100,"")),"")</f>
        <v/>
      </c>
      <c r="P320" s="54" t="str">
        <f>IF(M320="○","勝",IF(M320="×","敗",""))</f>
        <v/>
      </c>
      <c r="Q320" s="185"/>
      <c r="R320" s="186"/>
      <c r="S320" s="186"/>
      <c r="T320" s="187"/>
      <c r="U320" s="95"/>
      <c r="V320" s="95"/>
      <c r="W320" s="95"/>
      <c r="X320" s="95"/>
    </row>
    <row r="321" spans="1:24" ht="21" customHeight="1">
      <c r="A321" s="9" t="s">
        <v>112</v>
      </c>
      <c r="B321" s="28" t="s">
        <v>40</v>
      </c>
      <c r="C321" s="28" t="s">
        <v>37</v>
      </c>
      <c r="D321" s="61" t="s">
        <v>39</v>
      </c>
      <c r="E321" s="15" t="s">
        <v>41</v>
      </c>
      <c r="F321" s="61" t="s">
        <v>27</v>
      </c>
      <c r="G321" s="51" t="s">
        <v>28</v>
      </c>
      <c r="H321" s="64" t="s">
        <v>43</v>
      </c>
      <c r="I321" s="21" t="s">
        <v>20</v>
      </c>
      <c r="J321" s="31" t="s">
        <v>21</v>
      </c>
      <c r="K321" s="31" t="s">
        <v>22</v>
      </c>
      <c r="L321" s="32" t="s">
        <v>111</v>
      </c>
      <c r="M321" s="36" t="s">
        <v>46</v>
      </c>
      <c r="N321" s="33" t="s">
        <v>113</v>
      </c>
      <c r="O321" s="100" t="s">
        <v>12</v>
      </c>
      <c r="P321" s="34" t="s">
        <v>13</v>
      </c>
      <c r="U321" s="95"/>
      <c r="V321" s="95"/>
      <c r="W321" s="95"/>
      <c r="X321" s="95"/>
    </row>
    <row r="322" spans="1:24" ht="21" customHeight="1">
      <c r="A322" s="4"/>
      <c r="B322" s="3"/>
      <c r="C322" s="3"/>
      <c r="D322" s="135"/>
      <c r="E322" s="16"/>
      <c r="F322" s="79"/>
      <c r="G322" s="68">
        <v>10000</v>
      </c>
      <c r="H322" s="65">
        <v>0.15</v>
      </c>
      <c r="I322" s="19">
        <f>E322+F322</f>
        <v>0</v>
      </c>
      <c r="J322" s="2">
        <f>I322+H322</f>
        <v>0.15</v>
      </c>
      <c r="K322" s="2">
        <f>I322-H322</f>
        <v>-0.15</v>
      </c>
      <c r="L322" s="47"/>
      <c r="M322" s="47"/>
      <c r="N322" s="1"/>
      <c r="O322" s="101" t="str">
        <f>IF(L322&lt;&gt;"",IF(M322="○",100,IF(M322="×",-100,"")),"")</f>
        <v/>
      </c>
      <c r="P322" s="45" t="str">
        <f>IF(M322="○","勝",IF(M322="×","敗",""))</f>
        <v/>
      </c>
      <c r="U322" s="95">
        <f>IF(AND(V322="",W322="")=TRUE,0,IF(AND(V322="勝",W322="敗")=TRUE,1,IF(AND(W322="勝",V322="敗")=TRUE,1,IF(AND(V322="勝",W322="")=TRUE,2,IF(AND(W322="勝",V322="")=TRUE,2,IF(AND(V322="敗",W322="")=TRUE,3,IF(AND(W322="敗",V322="")=TRUE,3,0)))))))</f>
        <v>0</v>
      </c>
      <c r="V322" s="95" t="str">
        <f>IF(L322="","",P322)</f>
        <v/>
      </c>
      <c r="W322" s="95" t="str">
        <f>IF(L324="","",P324)</f>
        <v/>
      </c>
      <c r="X322" s="95"/>
    </row>
    <row r="323" spans="1:24" ht="21" customHeight="1">
      <c r="A323" s="5">
        <v>80</v>
      </c>
      <c r="B323" s="140"/>
      <c r="C323" s="141" t="str">
        <f>IF(B323="","",TEXT(B323,"(aaa)"))</f>
        <v/>
      </c>
      <c r="D323" s="62" t="s">
        <v>39</v>
      </c>
      <c r="E323" s="11" t="s">
        <v>42</v>
      </c>
      <c r="F323" s="70" t="s">
        <v>27</v>
      </c>
      <c r="G323" s="63" t="s">
        <v>28</v>
      </c>
      <c r="H323" s="66" t="s">
        <v>44</v>
      </c>
      <c r="I323" s="20" t="s">
        <v>19</v>
      </c>
      <c r="J323" s="76" t="s">
        <v>21</v>
      </c>
      <c r="K323" s="76" t="s">
        <v>22</v>
      </c>
      <c r="L323" s="35" t="s">
        <v>111</v>
      </c>
      <c r="M323" s="48"/>
      <c r="N323" s="1"/>
      <c r="O323" s="101" t="str">
        <f>IF(AND(O322="",O324="")=TRUE,"",V323/SUM(V323:X323)*100)</f>
        <v/>
      </c>
      <c r="P323" s="45" t="str">
        <f>IF(AND(L322="",L324="")=TRUE,"",V323&amp;"勝"&amp;W323&amp;"敗"&amp;X323&amp;"引")</f>
        <v/>
      </c>
      <c r="U323" s="95"/>
      <c r="V323" s="95">
        <f>IF(U322=2,V319+1,IF(U322=0,0,V319))</f>
        <v>0</v>
      </c>
      <c r="W323" s="95">
        <f>IF(U322=3,W319+1,IF(U322=0,0,W319))</f>
        <v>0</v>
      </c>
      <c r="X323" s="95">
        <f>IF(U322=1,X319+1,X319)</f>
        <v>0</v>
      </c>
    </row>
    <row r="324" spans="1:24" ht="21" customHeight="1" thickBot="1">
      <c r="A324" s="6"/>
      <c r="B324" s="7"/>
      <c r="C324" s="7"/>
      <c r="D324" s="75"/>
      <c r="E324" s="17"/>
      <c r="F324" s="80"/>
      <c r="G324" s="105">
        <v>10000</v>
      </c>
      <c r="H324" s="67">
        <v>0.15</v>
      </c>
      <c r="I324" s="22">
        <f>E324+F324</f>
        <v>0</v>
      </c>
      <c r="J324" s="57">
        <f>I324-H324</f>
        <v>-0.15</v>
      </c>
      <c r="K324" s="57">
        <f>I324+H324</f>
        <v>0.15</v>
      </c>
      <c r="L324" s="53"/>
      <c r="M324" s="53"/>
      <c r="N324" s="8"/>
      <c r="O324" s="103" t="str">
        <f>IF(L324&lt;&gt;"",IF(M324="○",100,IF(M324="×",-100,"")),"")</f>
        <v/>
      </c>
      <c r="P324" s="54" t="str">
        <f>IF(M324="○","勝",IF(M324="×","敗",""))</f>
        <v/>
      </c>
      <c r="Q324" s="185"/>
      <c r="R324" s="186"/>
      <c r="S324" s="186"/>
      <c r="T324" s="187"/>
      <c r="U324" s="95"/>
      <c r="V324" s="95"/>
      <c r="W324" s="95"/>
      <c r="X324" s="95"/>
    </row>
    <row r="325" spans="1:24" ht="21" customHeight="1">
      <c r="A325" s="9" t="s">
        <v>112</v>
      </c>
      <c r="B325" s="28" t="s">
        <v>40</v>
      </c>
      <c r="C325" s="28" t="s">
        <v>37</v>
      </c>
      <c r="D325" s="61" t="s">
        <v>39</v>
      </c>
      <c r="E325" s="15" t="s">
        <v>41</v>
      </c>
      <c r="F325" s="61" t="s">
        <v>27</v>
      </c>
      <c r="G325" s="51" t="s">
        <v>28</v>
      </c>
      <c r="H325" s="64" t="s">
        <v>43</v>
      </c>
      <c r="I325" s="21" t="s">
        <v>20</v>
      </c>
      <c r="J325" s="31" t="s">
        <v>21</v>
      </c>
      <c r="K325" s="31" t="s">
        <v>22</v>
      </c>
      <c r="L325" s="32" t="s">
        <v>111</v>
      </c>
      <c r="M325" s="36" t="s">
        <v>46</v>
      </c>
      <c r="N325" s="33" t="s">
        <v>113</v>
      </c>
      <c r="O325" s="100" t="s">
        <v>12</v>
      </c>
      <c r="P325" s="34" t="s">
        <v>13</v>
      </c>
      <c r="U325" s="95"/>
      <c r="V325" s="95"/>
      <c r="W325" s="95"/>
      <c r="X325" s="95"/>
    </row>
    <row r="326" spans="1:24" ht="21" customHeight="1">
      <c r="A326" s="4"/>
      <c r="B326" s="3"/>
      <c r="C326" s="3"/>
      <c r="D326" s="135"/>
      <c r="E326" s="16"/>
      <c r="F326" s="79"/>
      <c r="G326" s="68">
        <v>10000</v>
      </c>
      <c r="H326" s="65">
        <v>0.15</v>
      </c>
      <c r="I326" s="19">
        <f>E326+F326</f>
        <v>0</v>
      </c>
      <c r="J326" s="2">
        <f>I326+H326</f>
        <v>0.15</v>
      </c>
      <c r="K326" s="2">
        <f>I326-H326</f>
        <v>-0.15</v>
      </c>
      <c r="L326" s="47"/>
      <c r="M326" s="47"/>
      <c r="N326" s="1"/>
      <c r="O326" s="101" t="str">
        <f>IF(L326&lt;&gt;"",IF(M326="○",100,IF(M326="×",-100,"")),"")</f>
        <v/>
      </c>
      <c r="P326" s="45" t="str">
        <f>IF(M326="○","勝",IF(M326="×","敗",""))</f>
        <v/>
      </c>
      <c r="U326" s="95">
        <f>IF(AND(V326="",W326="")=TRUE,0,IF(AND(V326="勝",W326="敗")=TRUE,1,IF(AND(W326="勝",V326="敗")=TRUE,1,IF(AND(V326="勝",W326="")=TRUE,2,IF(AND(W326="勝",V326="")=TRUE,2,IF(AND(V326="敗",W326="")=TRUE,3,IF(AND(W326="敗",V326="")=TRUE,3,0)))))))</f>
        <v>0</v>
      </c>
      <c r="V326" s="95" t="str">
        <f>IF(L326="","",P326)</f>
        <v/>
      </c>
      <c r="W326" s="95" t="str">
        <f>IF(L328="","",P328)</f>
        <v/>
      </c>
      <c r="X326" s="95"/>
    </row>
    <row r="327" spans="1:24" ht="21" customHeight="1">
      <c r="A327" s="5">
        <v>81</v>
      </c>
      <c r="B327" s="140"/>
      <c r="C327" s="141" t="str">
        <f>IF(B327="","",TEXT(B327,"(aaa)"))</f>
        <v/>
      </c>
      <c r="D327" s="62" t="s">
        <v>39</v>
      </c>
      <c r="E327" s="11" t="s">
        <v>42</v>
      </c>
      <c r="F327" s="70" t="s">
        <v>27</v>
      </c>
      <c r="G327" s="63" t="s">
        <v>28</v>
      </c>
      <c r="H327" s="66" t="s">
        <v>44</v>
      </c>
      <c r="I327" s="20" t="s">
        <v>19</v>
      </c>
      <c r="J327" s="76" t="s">
        <v>21</v>
      </c>
      <c r="K327" s="76" t="s">
        <v>22</v>
      </c>
      <c r="L327" s="35" t="s">
        <v>111</v>
      </c>
      <c r="M327" s="48"/>
      <c r="N327" s="1"/>
      <c r="O327" s="101" t="str">
        <f>IF(AND(O326="",O328="")=TRUE,"",V327/SUM(V327:X327)*100)</f>
        <v/>
      </c>
      <c r="P327" s="45" t="str">
        <f>IF(AND(L326="",L328="")=TRUE,"",V327&amp;"勝"&amp;W327&amp;"敗"&amp;X327&amp;"引")</f>
        <v/>
      </c>
      <c r="U327" s="95"/>
      <c r="V327" s="95">
        <f>IF(U326=2,V323+1,IF(U326=0,0,V323))</f>
        <v>0</v>
      </c>
      <c r="W327" s="95">
        <f>IF(U326=3,W323+1,IF(U326=0,0,W323))</f>
        <v>0</v>
      </c>
      <c r="X327" s="95">
        <f>IF(U326=1,X323+1,X323)</f>
        <v>0</v>
      </c>
    </row>
    <row r="328" spans="1:24" ht="21" customHeight="1" thickBot="1">
      <c r="A328" s="6"/>
      <c r="B328" s="7"/>
      <c r="C328" s="7"/>
      <c r="D328" s="75"/>
      <c r="E328" s="17"/>
      <c r="F328" s="80"/>
      <c r="G328" s="105">
        <v>10000</v>
      </c>
      <c r="H328" s="67">
        <v>0.15</v>
      </c>
      <c r="I328" s="22">
        <f>E328+F328</f>
        <v>0</v>
      </c>
      <c r="J328" s="57">
        <f>I328-H328</f>
        <v>-0.15</v>
      </c>
      <c r="K328" s="57">
        <f>I328+H328</f>
        <v>0.15</v>
      </c>
      <c r="L328" s="53"/>
      <c r="M328" s="53"/>
      <c r="N328" s="8"/>
      <c r="O328" s="103" t="str">
        <f>IF(L328&lt;&gt;"",IF(M328="○",100,IF(M328="×",-100,"")),"")</f>
        <v/>
      </c>
      <c r="P328" s="54" t="str">
        <f>IF(M328="○","勝",IF(M328="×","敗",""))</f>
        <v/>
      </c>
      <c r="Q328" s="185"/>
      <c r="R328" s="186"/>
      <c r="S328" s="186"/>
      <c r="T328" s="187"/>
      <c r="U328" s="95"/>
      <c r="V328" s="95"/>
      <c r="W328" s="95"/>
      <c r="X328" s="95"/>
    </row>
    <row r="329" spans="1:24" ht="21" customHeight="1">
      <c r="A329" s="9" t="s">
        <v>112</v>
      </c>
      <c r="B329" s="28" t="s">
        <v>40</v>
      </c>
      <c r="C329" s="28" t="s">
        <v>37</v>
      </c>
      <c r="D329" s="61" t="s">
        <v>39</v>
      </c>
      <c r="E329" s="15" t="s">
        <v>41</v>
      </c>
      <c r="F329" s="61" t="s">
        <v>27</v>
      </c>
      <c r="G329" s="51" t="s">
        <v>28</v>
      </c>
      <c r="H329" s="64" t="s">
        <v>43</v>
      </c>
      <c r="I329" s="21" t="s">
        <v>20</v>
      </c>
      <c r="J329" s="31" t="s">
        <v>21</v>
      </c>
      <c r="K329" s="31" t="s">
        <v>22</v>
      </c>
      <c r="L329" s="32" t="s">
        <v>111</v>
      </c>
      <c r="M329" s="36" t="s">
        <v>46</v>
      </c>
      <c r="N329" s="33" t="s">
        <v>113</v>
      </c>
      <c r="O329" s="100" t="s">
        <v>12</v>
      </c>
      <c r="P329" s="34" t="s">
        <v>13</v>
      </c>
      <c r="U329" s="95"/>
      <c r="V329" s="95"/>
      <c r="W329" s="95"/>
      <c r="X329" s="95"/>
    </row>
    <row r="330" spans="1:24" ht="21" customHeight="1">
      <c r="A330" s="4"/>
      <c r="B330" s="3"/>
      <c r="C330" s="3"/>
      <c r="D330" s="135"/>
      <c r="E330" s="16"/>
      <c r="F330" s="79"/>
      <c r="G330" s="68">
        <v>10000</v>
      </c>
      <c r="H330" s="65">
        <v>0.15</v>
      </c>
      <c r="I330" s="19">
        <f>E330+F330</f>
        <v>0</v>
      </c>
      <c r="J330" s="2">
        <f>I330+H330</f>
        <v>0.15</v>
      </c>
      <c r="K330" s="2">
        <f>I330-H330</f>
        <v>-0.15</v>
      </c>
      <c r="L330" s="47"/>
      <c r="M330" s="47"/>
      <c r="N330" s="1"/>
      <c r="O330" s="101" t="str">
        <f>IF(L330&lt;&gt;"",IF(M330="○",100,IF(M330="×",-100,"")),"")</f>
        <v/>
      </c>
      <c r="P330" s="45" t="str">
        <f>IF(M330="○","勝",IF(M330="×","敗",""))</f>
        <v/>
      </c>
      <c r="U330" s="95">
        <f>IF(AND(V330="",W330="")=TRUE,0,IF(AND(V330="勝",W330="敗")=TRUE,1,IF(AND(W330="勝",V330="敗")=TRUE,1,IF(AND(V330="勝",W330="")=TRUE,2,IF(AND(W330="勝",V330="")=TRUE,2,IF(AND(V330="敗",W330="")=TRUE,3,IF(AND(W330="敗",V330="")=TRUE,3,0)))))))</f>
        <v>0</v>
      </c>
      <c r="V330" s="95" t="str">
        <f>IF(L330="","",P330)</f>
        <v/>
      </c>
      <c r="W330" s="95" t="str">
        <f>IF(L332="","",P332)</f>
        <v/>
      </c>
      <c r="X330" s="95"/>
    </row>
    <row r="331" spans="1:24" ht="21" customHeight="1">
      <c r="A331" s="5">
        <v>82</v>
      </c>
      <c r="B331" s="140"/>
      <c r="C331" s="141" t="str">
        <f>IF(B331="","",TEXT(B331,"(aaa)"))</f>
        <v/>
      </c>
      <c r="D331" s="62" t="s">
        <v>39</v>
      </c>
      <c r="E331" s="11" t="s">
        <v>42</v>
      </c>
      <c r="F331" s="70" t="s">
        <v>27</v>
      </c>
      <c r="G331" s="63" t="s">
        <v>28</v>
      </c>
      <c r="H331" s="66" t="s">
        <v>44</v>
      </c>
      <c r="I331" s="20" t="s">
        <v>19</v>
      </c>
      <c r="J331" s="76" t="s">
        <v>21</v>
      </c>
      <c r="K331" s="76" t="s">
        <v>22</v>
      </c>
      <c r="L331" s="35" t="s">
        <v>111</v>
      </c>
      <c r="M331" s="48"/>
      <c r="N331" s="1"/>
      <c r="O331" s="101" t="str">
        <f>IF(AND(O330="",O332="")=TRUE,"",V331/SUM(V331:X331)*100)</f>
        <v/>
      </c>
      <c r="P331" s="45" t="str">
        <f>IF(AND(L330="",L332="")=TRUE,"",V331&amp;"勝"&amp;W331&amp;"敗"&amp;X331&amp;"引")</f>
        <v/>
      </c>
      <c r="U331" s="95"/>
      <c r="V331" s="95">
        <f>IF(U330=2,V327+1,IF(U330=0,0,V327))</f>
        <v>0</v>
      </c>
      <c r="W331" s="95">
        <f>IF(U330=3,W327+1,IF(U330=0,0,W327))</f>
        <v>0</v>
      </c>
      <c r="X331" s="95">
        <f>IF(U330=1,X327+1,X327)</f>
        <v>0</v>
      </c>
    </row>
    <row r="332" spans="1:24" ht="21" customHeight="1" thickBot="1">
      <c r="A332" s="6"/>
      <c r="B332" s="7"/>
      <c r="C332" s="7"/>
      <c r="D332" s="75"/>
      <c r="E332" s="17"/>
      <c r="F332" s="80"/>
      <c r="G332" s="105">
        <v>10000</v>
      </c>
      <c r="H332" s="67">
        <v>0.15</v>
      </c>
      <c r="I332" s="22">
        <f>E332+F332</f>
        <v>0</v>
      </c>
      <c r="J332" s="57">
        <f>I332-H332</f>
        <v>-0.15</v>
      </c>
      <c r="K332" s="57">
        <f>I332+H332</f>
        <v>0.15</v>
      </c>
      <c r="L332" s="53"/>
      <c r="M332" s="53"/>
      <c r="N332" s="8"/>
      <c r="O332" s="103" t="str">
        <f>IF(L332&lt;&gt;"",IF(M332="○",100,IF(M332="×",-100,"")),"")</f>
        <v/>
      </c>
      <c r="P332" s="54" t="str">
        <f>IF(M332="○","勝",IF(M332="×","敗",""))</f>
        <v/>
      </c>
      <c r="Q332" s="185"/>
      <c r="R332" s="186"/>
      <c r="S332" s="186"/>
      <c r="T332" s="187"/>
      <c r="U332" s="95"/>
      <c r="V332" s="95"/>
      <c r="W332" s="95"/>
      <c r="X332" s="95"/>
    </row>
    <row r="333" spans="1:24" ht="21" customHeight="1">
      <c r="A333" s="9" t="s">
        <v>112</v>
      </c>
      <c r="B333" s="28" t="s">
        <v>40</v>
      </c>
      <c r="C333" s="28" t="s">
        <v>37</v>
      </c>
      <c r="D333" s="61" t="s">
        <v>39</v>
      </c>
      <c r="E333" s="15" t="s">
        <v>41</v>
      </c>
      <c r="F333" s="61" t="s">
        <v>27</v>
      </c>
      <c r="G333" s="51" t="s">
        <v>28</v>
      </c>
      <c r="H333" s="64" t="s">
        <v>43</v>
      </c>
      <c r="I333" s="21" t="s">
        <v>20</v>
      </c>
      <c r="J333" s="31" t="s">
        <v>21</v>
      </c>
      <c r="K333" s="31" t="s">
        <v>22</v>
      </c>
      <c r="L333" s="32" t="s">
        <v>111</v>
      </c>
      <c r="M333" s="36" t="s">
        <v>46</v>
      </c>
      <c r="N333" s="33" t="s">
        <v>113</v>
      </c>
      <c r="O333" s="100" t="s">
        <v>12</v>
      </c>
      <c r="P333" s="34" t="s">
        <v>13</v>
      </c>
      <c r="U333" s="95"/>
      <c r="V333" s="95"/>
      <c r="W333" s="95"/>
      <c r="X333" s="95"/>
    </row>
    <row r="334" spans="1:24" ht="21" customHeight="1">
      <c r="A334" s="4"/>
      <c r="B334" s="3"/>
      <c r="C334" s="3"/>
      <c r="D334" s="135"/>
      <c r="E334" s="16"/>
      <c r="F334" s="79"/>
      <c r="G334" s="68">
        <v>10000</v>
      </c>
      <c r="H334" s="65">
        <v>0.15</v>
      </c>
      <c r="I334" s="19">
        <f>E334+F334</f>
        <v>0</v>
      </c>
      <c r="J334" s="2">
        <f>I334+H334</f>
        <v>0.15</v>
      </c>
      <c r="K334" s="2">
        <f>I334-H334</f>
        <v>-0.15</v>
      </c>
      <c r="L334" s="47"/>
      <c r="M334" s="47"/>
      <c r="N334" s="1"/>
      <c r="O334" s="101" t="str">
        <f>IF(L334&lt;&gt;"",IF(M334="○",100,IF(M334="×",-100,"")),"")</f>
        <v/>
      </c>
      <c r="P334" s="45" t="str">
        <f>IF(M334="○","勝",IF(M334="×","敗",""))</f>
        <v/>
      </c>
      <c r="U334" s="95">
        <f>IF(AND(V334="",W334="")=TRUE,0,IF(AND(V334="勝",W334="敗")=TRUE,1,IF(AND(W334="勝",V334="敗")=TRUE,1,IF(AND(V334="勝",W334="")=TRUE,2,IF(AND(W334="勝",V334="")=TRUE,2,IF(AND(V334="敗",W334="")=TRUE,3,IF(AND(W334="敗",V334="")=TRUE,3,0)))))))</f>
        <v>0</v>
      </c>
      <c r="V334" s="95" t="str">
        <f>IF(L334="","",P334)</f>
        <v/>
      </c>
      <c r="W334" s="95" t="str">
        <f>IF(L336="","",P336)</f>
        <v/>
      </c>
      <c r="X334" s="95"/>
    </row>
    <row r="335" spans="1:24" ht="21" customHeight="1">
      <c r="A335" s="5">
        <v>83</v>
      </c>
      <c r="B335" s="140"/>
      <c r="C335" s="141" t="str">
        <f>IF(B335="","",TEXT(B335,"(aaa)"))</f>
        <v/>
      </c>
      <c r="D335" s="62" t="s">
        <v>39</v>
      </c>
      <c r="E335" s="11" t="s">
        <v>42</v>
      </c>
      <c r="F335" s="70" t="s">
        <v>27</v>
      </c>
      <c r="G335" s="63" t="s">
        <v>28</v>
      </c>
      <c r="H335" s="66" t="s">
        <v>44</v>
      </c>
      <c r="I335" s="20" t="s">
        <v>19</v>
      </c>
      <c r="J335" s="76" t="s">
        <v>21</v>
      </c>
      <c r="K335" s="76" t="s">
        <v>22</v>
      </c>
      <c r="L335" s="35" t="s">
        <v>111</v>
      </c>
      <c r="M335" s="48"/>
      <c r="N335" s="1"/>
      <c r="O335" s="101" t="str">
        <f>IF(AND(O334="",O336="")=TRUE,"",V335/SUM(V335:X335)*100)</f>
        <v/>
      </c>
      <c r="P335" s="45" t="str">
        <f>IF(AND(L334="",L336="")=TRUE,"",V335&amp;"勝"&amp;W335&amp;"敗"&amp;X335&amp;"引")</f>
        <v/>
      </c>
      <c r="U335" s="95"/>
      <c r="V335" s="95">
        <f>IF(U334=2,V331+1,IF(U334=0,0,V331))</f>
        <v>0</v>
      </c>
      <c r="W335" s="95">
        <f>IF(U334=3,W331+1,IF(U334=0,0,W331))</f>
        <v>0</v>
      </c>
      <c r="X335" s="95">
        <f>IF(U334=1,X331+1,X331)</f>
        <v>0</v>
      </c>
    </row>
    <row r="336" spans="1:24" ht="21" customHeight="1" thickBot="1">
      <c r="A336" s="6"/>
      <c r="B336" s="7"/>
      <c r="C336" s="7"/>
      <c r="D336" s="75"/>
      <c r="E336" s="17"/>
      <c r="F336" s="80"/>
      <c r="G336" s="105">
        <v>10000</v>
      </c>
      <c r="H336" s="67">
        <v>0.15</v>
      </c>
      <c r="I336" s="22">
        <f>E336+F336</f>
        <v>0</v>
      </c>
      <c r="J336" s="57">
        <f>I336-H336</f>
        <v>-0.15</v>
      </c>
      <c r="K336" s="57">
        <f>I336+H336</f>
        <v>0.15</v>
      </c>
      <c r="L336" s="53"/>
      <c r="M336" s="53"/>
      <c r="N336" s="8"/>
      <c r="O336" s="103" t="str">
        <f>IF(L336&lt;&gt;"",IF(M336="○",100,IF(M336="×",-100,"")),"")</f>
        <v/>
      </c>
      <c r="P336" s="54" t="str">
        <f>IF(M336="○","勝",IF(M336="×","敗",""))</f>
        <v/>
      </c>
      <c r="Q336" s="185"/>
      <c r="R336" s="186"/>
      <c r="S336" s="186"/>
      <c r="T336" s="187"/>
      <c r="U336" s="95"/>
      <c r="V336" s="95"/>
      <c r="W336" s="95"/>
      <c r="X336" s="95"/>
    </row>
    <row r="337" spans="1:24" ht="21" customHeight="1">
      <c r="A337" s="9" t="s">
        <v>112</v>
      </c>
      <c r="B337" s="28" t="s">
        <v>40</v>
      </c>
      <c r="C337" s="28" t="s">
        <v>37</v>
      </c>
      <c r="D337" s="61" t="s">
        <v>39</v>
      </c>
      <c r="E337" s="15" t="s">
        <v>41</v>
      </c>
      <c r="F337" s="61" t="s">
        <v>27</v>
      </c>
      <c r="G337" s="51" t="s">
        <v>28</v>
      </c>
      <c r="H337" s="64" t="s">
        <v>43</v>
      </c>
      <c r="I337" s="21" t="s">
        <v>20</v>
      </c>
      <c r="J337" s="31" t="s">
        <v>21</v>
      </c>
      <c r="K337" s="31" t="s">
        <v>22</v>
      </c>
      <c r="L337" s="32" t="s">
        <v>111</v>
      </c>
      <c r="M337" s="36" t="s">
        <v>46</v>
      </c>
      <c r="N337" s="33" t="s">
        <v>113</v>
      </c>
      <c r="O337" s="100" t="s">
        <v>12</v>
      </c>
      <c r="P337" s="34" t="s">
        <v>13</v>
      </c>
      <c r="U337" s="95"/>
      <c r="V337" s="95"/>
      <c r="W337" s="95"/>
      <c r="X337" s="95"/>
    </row>
    <row r="338" spans="1:24" ht="21" customHeight="1">
      <c r="A338" s="4"/>
      <c r="B338" s="3"/>
      <c r="C338" s="3"/>
      <c r="D338" s="135"/>
      <c r="E338" s="16"/>
      <c r="F338" s="79"/>
      <c r="G338" s="68">
        <v>10000</v>
      </c>
      <c r="H338" s="65">
        <v>0.15</v>
      </c>
      <c r="I338" s="19">
        <f>E338+F338</f>
        <v>0</v>
      </c>
      <c r="J338" s="2">
        <f>I338+H338</f>
        <v>0.15</v>
      </c>
      <c r="K338" s="2">
        <f>I338-H338</f>
        <v>-0.15</v>
      </c>
      <c r="L338" s="47"/>
      <c r="M338" s="47"/>
      <c r="N338" s="1"/>
      <c r="O338" s="101" t="str">
        <f>IF(L338&lt;&gt;"",IF(M338="○",100,IF(M338="×",-100,"")),"")</f>
        <v/>
      </c>
      <c r="P338" s="45" t="str">
        <f>IF(M338="○","勝",IF(M338="×","敗",""))</f>
        <v/>
      </c>
      <c r="U338" s="95">
        <f>IF(AND(V338="",W338="")=TRUE,0,IF(AND(V338="勝",W338="敗")=TRUE,1,IF(AND(W338="勝",V338="敗")=TRUE,1,IF(AND(V338="勝",W338="")=TRUE,2,IF(AND(W338="勝",V338="")=TRUE,2,IF(AND(V338="敗",W338="")=TRUE,3,IF(AND(W338="敗",V338="")=TRUE,3,0)))))))</f>
        <v>0</v>
      </c>
      <c r="V338" s="95" t="str">
        <f>IF(L338="","",P338)</f>
        <v/>
      </c>
      <c r="W338" s="95" t="str">
        <f>IF(L340="","",P340)</f>
        <v/>
      </c>
      <c r="X338" s="95"/>
    </row>
    <row r="339" spans="1:24" ht="21" customHeight="1">
      <c r="A339" s="5">
        <v>84</v>
      </c>
      <c r="B339" s="140"/>
      <c r="C339" s="141" t="str">
        <f>IF(B339="","",TEXT(B339,"(aaa)"))</f>
        <v/>
      </c>
      <c r="D339" s="62" t="s">
        <v>39</v>
      </c>
      <c r="E339" s="11" t="s">
        <v>42</v>
      </c>
      <c r="F339" s="70" t="s">
        <v>27</v>
      </c>
      <c r="G339" s="63" t="s">
        <v>28</v>
      </c>
      <c r="H339" s="66" t="s">
        <v>44</v>
      </c>
      <c r="I339" s="20" t="s">
        <v>19</v>
      </c>
      <c r="J339" s="76" t="s">
        <v>21</v>
      </c>
      <c r="K339" s="76" t="s">
        <v>22</v>
      </c>
      <c r="L339" s="35" t="s">
        <v>111</v>
      </c>
      <c r="M339" s="48"/>
      <c r="N339" s="1"/>
      <c r="O339" s="101" t="str">
        <f>IF(AND(O338="",O340="")=TRUE,"",V339/SUM(V339:X339)*100)</f>
        <v/>
      </c>
      <c r="P339" s="45" t="str">
        <f>IF(AND(L338="",L340="")=TRUE,"",V339&amp;"勝"&amp;W339&amp;"敗"&amp;X339&amp;"引")</f>
        <v/>
      </c>
      <c r="U339" s="95"/>
      <c r="V339" s="95">
        <f>IF(U338=2,V335+1,IF(U338=0,0,V335))</f>
        <v>0</v>
      </c>
      <c r="W339" s="95">
        <f>IF(U338=3,W335+1,IF(U338=0,0,W335))</f>
        <v>0</v>
      </c>
      <c r="X339" s="95">
        <f>IF(U338=1,X335+1,X335)</f>
        <v>0</v>
      </c>
    </row>
    <row r="340" spans="1:24" ht="21" customHeight="1" thickBot="1">
      <c r="A340" s="6"/>
      <c r="B340" s="7"/>
      <c r="C340" s="7"/>
      <c r="D340" s="75"/>
      <c r="E340" s="17"/>
      <c r="F340" s="80"/>
      <c r="G340" s="105">
        <v>10000</v>
      </c>
      <c r="H340" s="67">
        <v>0.15</v>
      </c>
      <c r="I340" s="22">
        <f>E340+F340</f>
        <v>0</v>
      </c>
      <c r="J340" s="57">
        <f>I340-H340</f>
        <v>-0.15</v>
      </c>
      <c r="K340" s="57">
        <f>I340+H340</f>
        <v>0.15</v>
      </c>
      <c r="L340" s="53"/>
      <c r="M340" s="53"/>
      <c r="N340" s="8"/>
      <c r="O340" s="103" t="str">
        <f>IF(L340&lt;&gt;"",IF(M340="○",100,IF(M340="×",-100,"")),"")</f>
        <v/>
      </c>
      <c r="P340" s="54" t="str">
        <f>IF(M340="○","勝",IF(M340="×","敗",""))</f>
        <v/>
      </c>
      <c r="Q340" s="185"/>
      <c r="R340" s="186"/>
      <c r="S340" s="186"/>
      <c r="T340" s="187"/>
      <c r="U340" s="95"/>
      <c r="V340" s="95"/>
      <c r="W340" s="95"/>
      <c r="X340" s="95"/>
    </row>
    <row r="341" spans="1:24" ht="21" customHeight="1">
      <c r="A341" s="9" t="s">
        <v>112</v>
      </c>
      <c r="B341" s="28" t="s">
        <v>40</v>
      </c>
      <c r="C341" s="28" t="s">
        <v>37</v>
      </c>
      <c r="D341" s="61" t="s">
        <v>39</v>
      </c>
      <c r="E341" s="15" t="s">
        <v>41</v>
      </c>
      <c r="F341" s="61" t="s">
        <v>27</v>
      </c>
      <c r="G341" s="51" t="s">
        <v>28</v>
      </c>
      <c r="H341" s="64" t="s">
        <v>43</v>
      </c>
      <c r="I341" s="21" t="s">
        <v>20</v>
      </c>
      <c r="J341" s="31" t="s">
        <v>21</v>
      </c>
      <c r="K341" s="31" t="s">
        <v>22</v>
      </c>
      <c r="L341" s="32" t="s">
        <v>111</v>
      </c>
      <c r="M341" s="36" t="s">
        <v>46</v>
      </c>
      <c r="N341" s="33" t="s">
        <v>113</v>
      </c>
      <c r="O341" s="100" t="s">
        <v>12</v>
      </c>
      <c r="P341" s="34" t="s">
        <v>13</v>
      </c>
      <c r="U341" s="95"/>
      <c r="V341" s="95"/>
      <c r="W341" s="95"/>
      <c r="X341" s="95"/>
    </row>
    <row r="342" spans="1:24" ht="21" customHeight="1">
      <c r="A342" s="4"/>
      <c r="B342" s="3"/>
      <c r="C342" s="3"/>
      <c r="D342" s="135"/>
      <c r="E342" s="16"/>
      <c r="F342" s="79"/>
      <c r="G342" s="68">
        <v>10000</v>
      </c>
      <c r="H342" s="65">
        <v>0.15</v>
      </c>
      <c r="I342" s="19">
        <f>E342+F342</f>
        <v>0</v>
      </c>
      <c r="J342" s="2">
        <f>I342+H342</f>
        <v>0.15</v>
      </c>
      <c r="K342" s="2">
        <f>I342-H342</f>
        <v>-0.15</v>
      </c>
      <c r="L342" s="47"/>
      <c r="M342" s="47"/>
      <c r="N342" s="1"/>
      <c r="O342" s="101" t="str">
        <f>IF(L342&lt;&gt;"",IF(M342="○",100,IF(M342="×",-100,"")),"")</f>
        <v/>
      </c>
      <c r="P342" s="45" t="str">
        <f>IF(M342="○","勝",IF(M342="×","敗",""))</f>
        <v/>
      </c>
      <c r="U342" s="95">
        <f>IF(AND(V342="",W342="")=TRUE,0,IF(AND(V342="勝",W342="敗")=TRUE,1,IF(AND(W342="勝",V342="敗")=TRUE,1,IF(AND(V342="勝",W342="")=TRUE,2,IF(AND(W342="勝",V342="")=TRUE,2,IF(AND(V342="敗",W342="")=TRUE,3,IF(AND(W342="敗",V342="")=TRUE,3,0)))))))</f>
        <v>0</v>
      </c>
      <c r="V342" s="95" t="str">
        <f>IF(L342="","",P342)</f>
        <v/>
      </c>
      <c r="W342" s="95" t="str">
        <f>IF(L344="","",P344)</f>
        <v/>
      </c>
      <c r="X342" s="95"/>
    </row>
    <row r="343" spans="1:24" ht="21" customHeight="1">
      <c r="A343" s="5">
        <v>85</v>
      </c>
      <c r="B343" s="140"/>
      <c r="C343" s="141" t="str">
        <f>IF(B343="","",TEXT(B343,"(aaa)"))</f>
        <v/>
      </c>
      <c r="D343" s="62" t="s">
        <v>39</v>
      </c>
      <c r="E343" s="11" t="s">
        <v>42</v>
      </c>
      <c r="F343" s="70" t="s">
        <v>27</v>
      </c>
      <c r="G343" s="63" t="s">
        <v>28</v>
      </c>
      <c r="H343" s="66" t="s">
        <v>44</v>
      </c>
      <c r="I343" s="20" t="s">
        <v>19</v>
      </c>
      <c r="J343" s="76" t="s">
        <v>21</v>
      </c>
      <c r="K343" s="76" t="s">
        <v>22</v>
      </c>
      <c r="L343" s="35" t="s">
        <v>111</v>
      </c>
      <c r="M343" s="48"/>
      <c r="N343" s="1"/>
      <c r="O343" s="101" t="str">
        <f>IF(AND(O342="",O344="")=TRUE,"",V343/SUM(V343:X343)*100)</f>
        <v/>
      </c>
      <c r="P343" s="45" t="str">
        <f>IF(AND(L342="",L344="")=TRUE,"",V343&amp;"勝"&amp;W343&amp;"敗"&amp;X343&amp;"引")</f>
        <v/>
      </c>
      <c r="U343" s="95"/>
      <c r="V343" s="95">
        <f>IF(U342=2,V339+1,IF(U342=0,0,V339))</f>
        <v>0</v>
      </c>
      <c r="W343" s="95">
        <f>IF(U342=3,W339+1,IF(U342=0,0,W339))</f>
        <v>0</v>
      </c>
      <c r="X343" s="95">
        <f>IF(U342=1,X339+1,X339)</f>
        <v>0</v>
      </c>
    </row>
    <row r="344" spans="1:24" ht="21" customHeight="1" thickBot="1">
      <c r="A344" s="6"/>
      <c r="B344" s="7"/>
      <c r="C344" s="7"/>
      <c r="D344" s="75"/>
      <c r="E344" s="17"/>
      <c r="F344" s="80"/>
      <c r="G344" s="105">
        <v>10000</v>
      </c>
      <c r="H344" s="67">
        <v>0.15</v>
      </c>
      <c r="I344" s="22">
        <f>E344+F344</f>
        <v>0</v>
      </c>
      <c r="J344" s="57">
        <f>I344-H344</f>
        <v>-0.15</v>
      </c>
      <c r="K344" s="57">
        <f>I344+H344</f>
        <v>0.15</v>
      </c>
      <c r="L344" s="53"/>
      <c r="M344" s="53"/>
      <c r="N344" s="8"/>
      <c r="O344" s="103" t="str">
        <f>IF(L344&lt;&gt;"",IF(M344="○",100,IF(M344="×",-100,"")),"")</f>
        <v/>
      </c>
      <c r="P344" s="54" t="str">
        <f>IF(M344="○","勝",IF(M344="×","敗",""))</f>
        <v/>
      </c>
      <c r="Q344" s="185"/>
      <c r="R344" s="186"/>
      <c r="S344" s="186"/>
      <c r="T344" s="187"/>
      <c r="U344" s="95"/>
      <c r="V344" s="95"/>
      <c r="W344" s="95"/>
      <c r="X344" s="95"/>
    </row>
    <row r="345" spans="1:24" ht="21" customHeight="1">
      <c r="A345" s="9" t="s">
        <v>112</v>
      </c>
      <c r="B345" s="28" t="s">
        <v>40</v>
      </c>
      <c r="C345" s="28" t="s">
        <v>37</v>
      </c>
      <c r="D345" s="61" t="s">
        <v>39</v>
      </c>
      <c r="E345" s="15" t="s">
        <v>41</v>
      </c>
      <c r="F345" s="61" t="s">
        <v>27</v>
      </c>
      <c r="G345" s="51" t="s">
        <v>28</v>
      </c>
      <c r="H345" s="64" t="s">
        <v>43</v>
      </c>
      <c r="I345" s="21" t="s">
        <v>20</v>
      </c>
      <c r="J345" s="31" t="s">
        <v>21</v>
      </c>
      <c r="K345" s="31" t="s">
        <v>22</v>
      </c>
      <c r="L345" s="32" t="s">
        <v>111</v>
      </c>
      <c r="M345" s="36" t="s">
        <v>46</v>
      </c>
      <c r="N345" s="33" t="s">
        <v>113</v>
      </c>
      <c r="O345" s="100" t="s">
        <v>12</v>
      </c>
      <c r="P345" s="34" t="s">
        <v>13</v>
      </c>
      <c r="U345" s="95"/>
      <c r="V345" s="95"/>
      <c r="W345" s="95"/>
      <c r="X345" s="95"/>
    </row>
    <row r="346" spans="1:24" ht="21" customHeight="1">
      <c r="A346" s="4"/>
      <c r="B346" s="3"/>
      <c r="C346" s="3"/>
      <c r="D346" s="135"/>
      <c r="E346" s="16"/>
      <c r="F346" s="79"/>
      <c r="G346" s="68">
        <v>10000</v>
      </c>
      <c r="H346" s="65">
        <v>0.15</v>
      </c>
      <c r="I346" s="19">
        <f>E346+F346</f>
        <v>0</v>
      </c>
      <c r="J346" s="2">
        <f>I346+H346</f>
        <v>0.15</v>
      </c>
      <c r="K346" s="2">
        <f>I346-H346</f>
        <v>-0.15</v>
      </c>
      <c r="L346" s="47"/>
      <c r="M346" s="47"/>
      <c r="N346" s="1"/>
      <c r="O346" s="101" t="str">
        <f>IF(L346&lt;&gt;"",IF(M346="○",100,IF(M346="×",-100,"")),"")</f>
        <v/>
      </c>
      <c r="P346" s="45" t="str">
        <f>IF(M346="○","勝",IF(M346="×","敗",""))</f>
        <v/>
      </c>
      <c r="U346" s="95">
        <f>IF(AND(V346="",W346="")=TRUE,0,IF(AND(V346="勝",W346="敗")=TRUE,1,IF(AND(W346="勝",V346="敗")=TRUE,1,IF(AND(V346="勝",W346="")=TRUE,2,IF(AND(W346="勝",V346="")=TRUE,2,IF(AND(V346="敗",W346="")=TRUE,3,IF(AND(W346="敗",V346="")=TRUE,3,0)))))))</f>
        <v>0</v>
      </c>
      <c r="V346" s="95" t="str">
        <f>IF(L346="","",P346)</f>
        <v/>
      </c>
      <c r="W346" s="95" t="str">
        <f>IF(L348="","",P348)</f>
        <v/>
      </c>
      <c r="X346" s="95"/>
    </row>
    <row r="347" spans="1:24" ht="21" customHeight="1">
      <c r="A347" s="5">
        <v>86</v>
      </c>
      <c r="B347" s="140"/>
      <c r="C347" s="141" t="str">
        <f>IF(B347="","",TEXT(B347,"(aaa)"))</f>
        <v/>
      </c>
      <c r="D347" s="62" t="s">
        <v>39</v>
      </c>
      <c r="E347" s="11" t="s">
        <v>42</v>
      </c>
      <c r="F347" s="70" t="s">
        <v>27</v>
      </c>
      <c r="G347" s="63" t="s">
        <v>28</v>
      </c>
      <c r="H347" s="66" t="s">
        <v>44</v>
      </c>
      <c r="I347" s="20" t="s">
        <v>19</v>
      </c>
      <c r="J347" s="76" t="s">
        <v>21</v>
      </c>
      <c r="K347" s="76" t="s">
        <v>22</v>
      </c>
      <c r="L347" s="35" t="s">
        <v>111</v>
      </c>
      <c r="M347" s="48"/>
      <c r="N347" s="1"/>
      <c r="O347" s="101" t="str">
        <f>IF(AND(O346="",O348="")=TRUE,"",V347/SUM(V347:X347)*100)</f>
        <v/>
      </c>
      <c r="P347" s="45" t="str">
        <f>IF(AND(L346="",L348="")=TRUE,"",V347&amp;"勝"&amp;W347&amp;"敗"&amp;X347&amp;"引")</f>
        <v/>
      </c>
      <c r="U347" s="95"/>
      <c r="V347" s="95">
        <f>IF(U346=2,V343+1,IF(U346=0,0,V343))</f>
        <v>0</v>
      </c>
      <c r="W347" s="95">
        <f>IF(U346=3,W343+1,IF(U346=0,0,W343))</f>
        <v>0</v>
      </c>
      <c r="X347" s="95">
        <f>IF(U346=1,X343+1,X343)</f>
        <v>0</v>
      </c>
    </row>
    <row r="348" spans="1:24" ht="21" customHeight="1" thickBot="1">
      <c r="A348" s="6"/>
      <c r="B348" s="7"/>
      <c r="C348" s="7"/>
      <c r="D348" s="75"/>
      <c r="E348" s="17"/>
      <c r="F348" s="80"/>
      <c r="G348" s="105">
        <v>10000</v>
      </c>
      <c r="H348" s="67">
        <v>0.15</v>
      </c>
      <c r="I348" s="22">
        <f>E348+F348</f>
        <v>0</v>
      </c>
      <c r="J348" s="57">
        <f>I348-H348</f>
        <v>-0.15</v>
      </c>
      <c r="K348" s="57">
        <f>I348+H348</f>
        <v>0.15</v>
      </c>
      <c r="L348" s="53"/>
      <c r="M348" s="53"/>
      <c r="N348" s="8"/>
      <c r="O348" s="103" t="str">
        <f>IF(L348&lt;&gt;"",IF(M348="○",100,IF(M348="×",-100,"")),"")</f>
        <v/>
      </c>
      <c r="P348" s="54" t="str">
        <f>IF(M348="○","勝",IF(M348="×","敗",""))</f>
        <v/>
      </c>
      <c r="Q348" s="185"/>
      <c r="R348" s="186"/>
      <c r="S348" s="186"/>
      <c r="T348" s="187"/>
      <c r="U348" s="95"/>
      <c r="V348" s="95"/>
      <c r="W348" s="95"/>
      <c r="X348" s="95"/>
    </row>
    <row r="349" spans="1:24" ht="21" customHeight="1">
      <c r="A349" s="9" t="s">
        <v>112</v>
      </c>
      <c r="B349" s="28" t="s">
        <v>40</v>
      </c>
      <c r="C349" s="28" t="s">
        <v>37</v>
      </c>
      <c r="D349" s="61" t="s">
        <v>39</v>
      </c>
      <c r="E349" s="15" t="s">
        <v>41</v>
      </c>
      <c r="F349" s="61" t="s">
        <v>27</v>
      </c>
      <c r="G349" s="51" t="s">
        <v>28</v>
      </c>
      <c r="H349" s="64" t="s">
        <v>43</v>
      </c>
      <c r="I349" s="21" t="s">
        <v>20</v>
      </c>
      <c r="J349" s="31" t="s">
        <v>21</v>
      </c>
      <c r="K349" s="31" t="s">
        <v>22</v>
      </c>
      <c r="L349" s="32" t="s">
        <v>111</v>
      </c>
      <c r="M349" s="36" t="s">
        <v>46</v>
      </c>
      <c r="N349" s="33" t="s">
        <v>113</v>
      </c>
      <c r="O349" s="100" t="s">
        <v>12</v>
      </c>
      <c r="P349" s="34" t="s">
        <v>13</v>
      </c>
      <c r="U349" s="95"/>
      <c r="V349" s="95"/>
      <c r="W349" s="95"/>
      <c r="X349" s="95"/>
    </row>
    <row r="350" spans="1:24" ht="21" customHeight="1">
      <c r="A350" s="4"/>
      <c r="B350" s="3"/>
      <c r="C350" s="3"/>
      <c r="D350" s="135"/>
      <c r="E350" s="16"/>
      <c r="F350" s="79"/>
      <c r="G350" s="68">
        <v>10000</v>
      </c>
      <c r="H350" s="65">
        <v>0.15</v>
      </c>
      <c r="I350" s="19">
        <f>E350+F350</f>
        <v>0</v>
      </c>
      <c r="J350" s="2">
        <f>I350+H350</f>
        <v>0.15</v>
      </c>
      <c r="K350" s="2">
        <f>I350-H350</f>
        <v>-0.15</v>
      </c>
      <c r="L350" s="47"/>
      <c r="M350" s="47"/>
      <c r="N350" s="1"/>
      <c r="O350" s="101" t="str">
        <f>IF(L350&lt;&gt;"",IF(M350="○",100,IF(M350="×",-100,"")),"")</f>
        <v/>
      </c>
      <c r="P350" s="45" t="str">
        <f>IF(M350="○","勝",IF(M350="×","敗",""))</f>
        <v/>
      </c>
      <c r="U350" s="95">
        <f>IF(AND(V350="",W350="")=TRUE,0,IF(AND(V350="勝",W350="敗")=TRUE,1,IF(AND(W350="勝",V350="敗")=TRUE,1,IF(AND(V350="勝",W350="")=TRUE,2,IF(AND(W350="勝",V350="")=TRUE,2,IF(AND(V350="敗",W350="")=TRUE,3,IF(AND(W350="敗",V350="")=TRUE,3,0)))))))</f>
        <v>0</v>
      </c>
      <c r="V350" s="95" t="str">
        <f>IF(L350="","",P350)</f>
        <v/>
      </c>
      <c r="W350" s="95" t="str">
        <f>IF(L352="","",P352)</f>
        <v/>
      </c>
      <c r="X350" s="95"/>
    </row>
    <row r="351" spans="1:24" ht="21" customHeight="1">
      <c r="A351" s="5">
        <v>87</v>
      </c>
      <c r="B351" s="140"/>
      <c r="C351" s="141" t="str">
        <f>IF(B351="","",TEXT(B351,"(aaa)"))</f>
        <v/>
      </c>
      <c r="D351" s="62" t="s">
        <v>39</v>
      </c>
      <c r="E351" s="11" t="s">
        <v>42</v>
      </c>
      <c r="F351" s="70" t="s">
        <v>27</v>
      </c>
      <c r="G351" s="63" t="s">
        <v>28</v>
      </c>
      <c r="H351" s="66" t="s">
        <v>44</v>
      </c>
      <c r="I351" s="20" t="s">
        <v>19</v>
      </c>
      <c r="J351" s="76" t="s">
        <v>21</v>
      </c>
      <c r="K351" s="76" t="s">
        <v>22</v>
      </c>
      <c r="L351" s="35" t="s">
        <v>111</v>
      </c>
      <c r="M351" s="48"/>
      <c r="N351" s="1"/>
      <c r="O351" s="101" t="str">
        <f>IF(AND(O350="",O352="")=TRUE,"",V351/SUM(V351:X351)*100)</f>
        <v/>
      </c>
      <c r="P351" s="45" t="str">
        <f>IF(AND(L350="",L352="")=TRUE,"",V351&amp;"勝"&amp;W351&amp;"敗"&amp;X351&amp;"引")</f>
        <v/>
      </c>
      <c r="U351" s="95"/>
      <c r="V351" s="95">
        <f>IF(U350=2,V347+1,IF(U350=0,0,V347))</f>
        <v>0</v>
      </c>
      <c r="W351" s="95">
        <f>IF(U350=3,W347+1,IF(U350=0,0,W347))</f>
        <v>0</v>
      </c>
      <c r="X351" s="95">
        <f>IF(U350=1,X347+1,X347)</f>
        <v>0</v>
      </c>
    </row>
    <row r="352" spans="1:24" ht="21" customHeight="1" thickBot="1">
      <c r="A352" s="6"/>
      <c r="B352" s="7"/>
      <c r="C352" s="7"/>
      <c r="D352" s="75"/>
      <c r="E352" s="17"/>
      <c r="F352" s="80"/>
      <c r="G352" s="105">
        <v>10000</v>
      </c>
      <c r="H352" s="67">
        <v>0.15</v>
      </c>
      <c r="I352" s="22">
        <f>E352+F352</f>
        <v>0</v>
      </c>
      <c r="J352" s="57">
        <f>I352-H352</f>
        <v>-0.15</v>
      </c>
      <c r="K352" s="57">
        <f>I352+H352</f>
        <v>0.15</v>
      </c>
      <c r="L352" s="53"/>
      <c r="M352" s="53"/>
      <c r="N352" s="8"/>
      <c r="O352" s="103" t="str">
        <f>IF(L352&lt;&gt;"",IF(M352="○",100,IF(M352="×",-100,"")),"")</f>
        <v/>
      </c>
      <c r="P352" s="54" t="str">
        <f>IF(M352="○","勝",IF(M352="×","敗",""))</f>
        <v/>
      </c>
      <c r="Q352" s="185"/>
      <c r="R352" s="186"/>
      <c r="S352" s="186"/>
      <c r="T352" s="187"/>
      <c r="U352" s="95"/>
      <c r="V352" s="95"/>
      <c r="W352" s="95"/>
      <c r="X352" s="95"/>
    </row>
    <row r="353" spans="1:24" ht="21" customHeight="1">
      <c r="A353" s="9" t="s">
        <v>112</v>
      </c>
      <c r="B353" s="28" t="s">
        <v>40</v>
      </c>
      <c r="C353" s="28" t="s">
        <v>37</v>
      </c>
      <c r="D353" s="61" t="s">
        <v>39</v>
      </c>
      <c r="E353" s="15" t="s">
        <v>41</v>
      </c>
      <c r="F353" s="61" t="s">
        <v>27</v>
      </c>
      <c r="G353" s="51" t="s">
        <v>28</v>
      </c>
      <c r="H353" s="64" t="s">
        <v>43</v>
      </c>
      <c r="I353" s="21" t="s">
        <v>20</v>
      </c>
      <c r="J353" s="31" t="s">
        <v>21</v>
      </c>
      <c r="K353" s="31" t="s">
        <v>22</v>
      </c>
      <c r="L353" s="32" t="s">
        <v>111</v>
      </c>
      <c r="M353" s="36" t="s">
        <v>46</v>
      </c>
      <c r="N353" s="33" t="s">
        <v>113</v>
      </c>
      <c r="O353" s="100" t="s">
        <v>12</v>
      </c>
      <c r="P353" s="34" t="s">
        <v>13</v>
      </c>
      <c r="U353" s="95"/>
      <c r="V353" s="95"/>
      <c r="W353" s="95"/>
      <c r="X353" s="95"/>
    </row>
    <row r="354" spans="1:24" ht="21" customHeight="1">
      <c r="A354" s="4"/>
      <c r="B354" s="3"/>
      <c r="C354" s="3"/>
      <c r="D354" s="135"/>
      <c r="E354" s="16"/>
      <c r="F354" s="79"/>
      <c r="G354" s="68">
        <v>10000</v>
      </c>
      <c r="H354" s="65">
        <v>0.15</v>
      </c>
      <c r="I354" s="19">
        <f>E354+F354</f>
        <v>0</v>
      </c>
      <c r="J354" s="2">
        <f>I354+H354</f>
        <v>0.15</v>
      </c>
      <c r="K354" s="2">
        <f>I354-H354</f>
        <v>-0.15</v>
      </c>
      <c r="L354" s="47"/>
      <c r="M354" s="47"/>
      <c r="N354" s="1"/>
      <c r="O354" s="101" t="str">
        <f>IF(L354&lt;&gt;"",IF(M354="○",100,IF(M354="×",-100,"")),"")</f>
        <v/>
      </c>
      <c r="P354" s="45" t="str">
        <f>IF(M354="○","勝",IF(M354="×","敗",""))</f>
        <v/>
      </c>
      <c r="U354" s="95">
        <f>IF(AND(V354="",W354="")=TRUE,0,IF(AND(V354="勝",W354="敗")=TRUE,1,IF(AND(W354="勝",V354="敗")=TRUE,1,IF(AND(V354="勝",W354="")=TRUE,2,IF(AND(W354="勝",V354="")=TRUE,2,IF(AND(V354="敗",W354="")=TRUE,3,IF(AND(W354="敗",V354="")=TRUE,3,0)))))))</f>
        <v>0</v>
      </c>
      <c r="V354" s="95" t="str">
        <f>IF(L354="","",P354)</f>
        <v/>
      </c>
      <c r="W354" s="95" t="str">
        <f>IF(L356="","",P356)</f>
        <v/>
      </c>
      <c r="X354" s="95"/>
    </row>
    <row r="355" spans="1:24" ht="21" customHeight="1">
      <c r="A355" s="5">
        <v>88</v>
      </c>
      <c r="B355" s="140"/>
      <c r="C355" s="141" t="str">
        <f>IF(B355="","",TEXT(B355,"(aaa)"))</f>
        <v/>
      </c>
      <c r="D355" s="62" t="s">
        <v>39</v>
      </c>
      <c r="E355" s="11" t="s">
        <v>42</v>
      </c>
      <c r="F355" s="70" t="s">
        <v>27</v>
      </c>
      <c r="G355" s="63" t="s">
        <v>28</v>
      </c>
      <c r="H355" s="66" t="s">
        <v>44</v>
      </c>
      <c r="I355" s="20" t="s">
        <v>19</v>
      </c>
      <c r="J355" s="76" t="s">
        <v>21</v>
      </c>
      <c r="K355" s="76" t="s">
        <v>22</v>
      </c>
      <c r="L355" s="35" t="s">
        <v>111</v>
      </c>
      <c r="M355" s="48"/>
      <c r="N355" s="1"/>
      <c r="O355" s="101" t="str">
        <f>IF(AND(O354="",O356="")=TRUE,"",V355/SUM(V355:X355)*100)</f>
        <v/>
      </c>
      <c r="P355" s="45" t="str">
        <f>IF(AND(L354="",L356="")=TRUE,"",V355&amp;"勝"&amp;W355&amp;"敗"&amp;X355&amp;"引")</f>
        <v/>
      </c>
      <c r="U355" s="95"/>
      <c r="V355" s="95">
        <f>IF(U354=2,V351+1,IF(U354=0,0,V351))</f>
        <v>0</v>
      </c>
      <c r="W355" s="95">
        <f>IF(U354=3,W351+1,IF(U354=0,0,W351))</f>
        <v>0</v>
      </c>
      <c r="X355" s="95">
        <f>IF(U354=1,X351+1,X351)</f>
        <v>0</v>
      </c>
    </row>
    <row r="356" spans="1:24" ht="21" customHeight="1" thickBot="1">
      <c r="A356" s="6"/>
      <c r="B356" s="7"/>
      <c r="C356" s="7"/>
      <c r="D356" s="75"/>
      <c r="E356" s="17"/>
      <c r="F356" s="80"/>
      <c r="G356" s="105">
        <v>10000</v>
      </c>
      <c r="H356" s="67">
        <v>0.15</v>
      </c>
      <c r="I356" s="22">
        <f>E356+F356</f>
        <v>0</v>
      </c>
      <c r="J356" s="57">
        <f>I356-H356</f>
        <v>-0.15</v>
      </c>
      <c r="K356" s="57">
        <f>I356+H356</f>
        <v>0.15</v>
      </c>
      <c r="L356" s="53"/>
      <c r="M356" s="53"/>
      <c r="N356" s="8"/>
      <c r="O356" s="103" t="str">
        <f>IF(L356&lt;&gt;"",IF(M356="○",100,IF(M356="×",-100,"")),"")</f>
        <v/>
      </c>
      <c r="P356" s="54" t="str">
        <f>IF(M356="○","勝",IF(M356="×","敗",""))</f>
        <v/>
      </c>
      <c r="Q356" s="185"/>
      <c r="R356" s="186"/>
      <c r="S356" s="186"/>
      <c r="T356" s="187"/>
      <c r="U356" s="95"/>
      <c r="V356" s="95"/>
      <c r="W356" s="95"/>
      <c r="X356" s="95"/>
    </row>
    <row r="357" spans="1:24" ht="21" customHeight="1">
      <c r="A357" s="9" t="s">
        <v>112</v>
      </c>
      <c r="B357" s="28" t="s">
        <v>40</v>
      </c>
      <c r="C357" s="28" t="s">
        <v>37</v>
      </c>
      <c r="D357" s="61" t="s">
        <v>39</v>
      </c>
      <c r="E357" s="15" t="s">
        <v>41</v>
      </c>
      <c r="F357" s="61" t="s">
        <v>27</v>
      </c>
      <c r="G357" s="51" t="s">
        <v>28</v>
      </c>
      <c r="H357" s="64" t="s">
        <v>43</v>
      </c>
      <c r="I357" s="21" t="s">
        <v>20</v>
      </c>
      <c r="J357" s="31" t="s">
        <v>21</v>
      </c>
      <c r="K357" s="31" t="s">
        <v>22</v>
      </c>
      <c r="L357" s="32" t="s">
        <v>111</v>
      </c>
      <c r="M357" s="36" t="s">
        <v>46</v>
      </c>
      <c r="N357" s="33" t="s">
        <v>113</v>
      </c>
      <c r="O357" s="100" t="s">
        <v>12</v>
      </c>
      <c r="P357" s="34" t="s">
        <v>13</v>
      </c>
      <c r="U357" s="95"/>
      <c r="V357" s="95"/>
      <c r="W357" s="95"/>
      <c r="X357" s="95"/>
    </row>
    <row r="358" spans="1:24" ht="21" customHeight="1">
      <c r="A358" s="4"/>
      <c r="B358" s="3"/>
      <c r="C358" s="3"/>
      <c r="D358" s="135"/>
      <c r="E358" s="16"/>
      <c r="F358" s="79"/>
      <c r="G358" s="68">
        <v>10000</v>
      </c>
      <c r="H358" s="65">
        <v>0.15</v>
      </c>
      <c r="I358" s="19">
        <f>E358+F358</f>
        <v>0</v>
      </c>
      <c r="J358" s="2">
        <f>I358+H358</f>
        <v>0.15</v>
      </c>
      <c r="K358" s="2">
        <f>I358-H358</f>
        <v>-0.15</v>
      </c>
      <c r="L358" s="47"/>
      <c r="M358" s="47"/>
      <c r="N358" s="1"/>
      <c r="O358" s="101" t="str">
        <f>IF(L358&lt;&gt;"",IF(M358="○",100,IF(M358="×",-100,"")),"")</f>
        <v/>
      </c>
      <c r="P358" s="45" t="str">
        <f>IF(M358="○","勝",IF(M358="×","敗",""))</f>
        <v/>
      </c>
      <c r="U358" s="95">
        <f>IF(AND(V358="",W358="")=TRUE,0,IF(AND(V358="勝",W358="敗")=TRUE,1,IF(AND(W358="勝",V358="敗")=TRUE,1,IF(AND(V358="勝",W358="")=TRUE,2,IF(AND(W358="勝",V358="")=TRUE,2,IF(AND(V358="敗",W358="")=TRUE,3,IF(AND(W358="敗",V358="")=TRUE,3,0)))))))</f>
        <v>0</v>
      </c>
      <c r="V358" s="95" t="str">
        <f>IF(L358="","",P358)</f>
        <v/>
      </c>
      <c r="W358" s="95" t="str">
        <f>IF(L360="","",P360)</f>
        <v/>
      </c>
      <c r="X358" s="95"/>
    </row>
    <row r="359" spans="1:24" ht="21" customHeight="1">
      <c r="A359" s="5">
        <v>89</v>
      </c>
      <c r="B359" s="140"/>
      <c r="C359" s="141" t="str">
        <f>IF(B359="","",TEXT(B359,"(aaa)"))</f>
        <v/>
      </c>
      <c r="D359" s="62" t="s">
        <v>39</v>
      </c>
      <c r="E359" s="11" t="s">
        <v>42</v>
      </c>
      <c r="F359" s="70" t="s">
        <v>27</v>
      </c>
      <c r="G359" s="63" t="s">
        <v>28</v>
      </c>
      <c r="H359" s="66" t="s">
        <v>44</v>
      </c>
      <c r="I359" s="20" t="s">
        <v>19</v>
      </c>
      <c r="J359" s="76" t="s">
        <v>21</v>
      </c>
      <c r="K359" s="76" t="s">
        <v>22</v>
      </c>
      <c r="L359" s="35" t="s">
        <v>111</v>
      </c>
      <c r="M359" s="48"/>
      <c r="N359" s="1"/>
      <c r="O359" s="101" t="str">
        <f>IF(AND(O358="",O360="")=TRUE,"",V359/SUM(V359:X359)*100)</f>
        <v/>
      </c>
      <c r="P359" s="45" t="str">
        <f>IF(AND(L358="",L360="")=TRUE,"",V359&amp;"勝"&amp;W359&amp;"敗"&amp;X359&amp;"引")</f>
        <v/>
      </c>
      <c r="U359" s="95"/>
      <c r="V359" s="95">
        <f>IF(U358=2,V355+1,IF(U358=0,0,V355))</f>
        <v>0</v>
      </c>
      <c r="W359" s="95">
        <f>IF(U358=3,W355+1,IF(U358=0,0,W355))</f>
        <v>0</v>
      </c>
      <c r="X359" s="95">
        <f>IF(U358=1,X355+1,X355)</f>
        <v>0</v>
      </c>
    </row>
    <row r="360" spans="1:24" ht="21" customHeight="1" thickBot="1">
      <c r="A360" s="6"/>
      <c r="B360" s="7"/>
      <c r="C360" s="7"/>
      <c r="D360" s="75"/>
      <c r="E360" s="17"/>
      <c r="F360" s="80"/>
      <c r="G360" s="105">
        <v>10000</v>
      </c>
      <c r="H360" s="67">
        <v>0.15</v>
      </c>
      <c r="I360" s="22">
        <f>E360+F360</f>
        <v>0</v>
      </c>
      <c r="J360" s="57">
        <f>I360-H360</f>
        <v>-0.15</v>
      </c>
      <c r="K360" s="57">
        <f>I360+H360</f>
        <v>0.15</v>
      </c>
      <c r="L360" s="53"/>
      <c r="M360" s="53"/>
      <c r="N360" s="8"/>
      <c r="O360" s="103" t="str">
        <f>IF(L360&lt;&gt;"",IF(M360="○",100,IF(M360="×",-100,"")),"")</f>
        <v/>
      </c>
      <c r="P360" s="54" t="str">
        <f>IF(M360="○","勝",IF(M360="×","敗",""))</f>
        <v/>
      </c>
      <c r="Q360" s="185"/>
      <c r="R360" s="186"/>
      <c r="S360" s="186"/>
      <c r="T360" s="187"/>
      <c r="U360" s="95"/>
      <c r="V360" s="95"/>
      <c r="W360" s="95"/>
      <c r="X360" s="95"/>
    </row>
    <row r="361" spans="1:24" ht="21" customHeight="1">
      <c r="A361" s="9" t="s">
        <v>112</v>
      </c>
      <c r="B361" s="28" t="s">
        <v>40</v>
      </c>
      <c r="C361" s="28" t="s">
        <v>37</v>
      </c>
      <c r="D361" s="61" t="s">
        <v>39</v>
      </c>
      <c r="E361" s="15" t="s">
        <v>41</v>
      </c>
      <c r="F361" s="61" t="s">
        <v>27</v>
      </c>
      <c r="G361" s="51" t="s">
        <v>28</v>
      </c>
      <c r="H361" s="64" t="s">
        <v>43</v>
      </c>
      <c r="I361" s="21" t="s">
        <v>20</v>
      </c>
      <c r="J361" s="31" t="s">
        <v>21</v>
      </c>
      <c r="K361" s="31" t="s">
        <v>22</v>
      </c>
      <c r="L361" s="32" t="s">
        <v>111</v>
      </c>
      <c r="M361" s="36" t="s">
        <v>46</v>
      </c>
      <c r="N361" s="33" t="s">
        <v>113</v>
      </c>
      <c r="O361" s="100" t="s">
        <v>12</v>
      </c>
      <c r="P361" s="34" t="s">
        <v>13</v>
      </c>
      <c r="U361" s="95"/>
      <c r="V361" s="95"/>
      <c r="W361" s="95"/>
      <c r="X361" s="95"/>
    </row>
    <row r="362" spans="1:24" ht="21" customHeight="1">
      <c r="A362" s="4"/>
      <c r="B362" s="3"/>
      <c r="C362" s="3"/>
      <c r="D362" s="135"/>
      <c r="E362" s="16"/>
      <c r="F362" s="79"/>
      <c r="G362" s="68">
        <v>10000</v>
      </c>
      <c r="H362" s="65">
        <v>0.15</v>
      </c>
      <c r="I362" s="19">
        <f>E362+F362</f>
        <v>0</v>
      </c>
      <c r="J362" s="2">
        <f>I362+H362</f>
        <v>0.15</v>
      </c>
      <c r="K362" s="2">
        <f>I362-H362</f>
        <v>-0.15</v>
      </c>
      <c r="L362" s="47"/>
      <c r="M362" s="47"/>
      <c r="N362" s="1"/>
      <c r="O362" s="101" t="str">
        <f>IF(L362&lt;&gt;"",IF(M362="○",100,IF(M362="×",-100,"")),"")</f>
        <v/>
      </c>
      <c r="P362" s="45" t="str">
        <f>IF(M362="○","勝",IF(M362="×","敗",""))</f>
        <v/>
      </c>
      <c r="U362" s="95">
        <f>IF(AND(V362="",W362="")=TRUE,0,IF(AND(V362="勝",W362="敗")=TRUE,1,IF(AND(W362="勝",V362="敗")=TRUE,1,IF(AND(V362="勝",W362="")=TRUE,2,IF(AND(W362="勝",V362="")=TRUE,2,IF(AND(V362="敗",W362="")=TRUE,3,IF(AND(W362="敗",V362="")=TRUE,3,0)))))))</f>
        <v>0</v>
      </c>
      <c r="V362" s="95" t="str">
        <f>IF(L362="","",P362)</f>
        <v/>
      </c>
      <c r="W362" s="95" t="str">
        <f>IF(L364="","",P364)</f>
        <v/>
      </c>
      <c r="X362" s="95"/>
    </row>
    <row r="363" spans="1:24" ht="21" customHeight="1">
      <c r="A363" s="5">
        <v>90</v>
      </c>
      <c r="B363" s="140"/>
      <c r="C363" s="141" t="str">
        <f>IF(B363="","",TEXT(B363,"(aaa)"))</f>
        <v/>
      </c>
      <c r="D363" s="62" t="s">
        <v>39</v>
      </c>
      <c r="E363" s="11" t="s">
        <v>42</v>
      </c>
      <c r="F363" s="70" t="s">
        <v>27</v>
      </c>
      <c r="G363" s="63" t="s">
        <v>28</v>
      </c>
      <c r="H363" s="66" t="s">
        <v>44</v>
      </c>
      <c r="I363" s="20" t="s">
        <v>19</v>
      </c>
      <c r="J363" s="76" t="s">
        <v>21</v>
      </c>
      <c r="K363" s="76" t="s">
        <v>22</v>
      </c>
      <c r="L363" s="35" t="s">
        <v>111</v>
      </c>
      <c r="M363" s="48"/>
      <c r="N363" s="1"/>
      <c r="O363" s="101" t="str">
        <f>IF(AND(O362="",O364="")=TRUE,"",V363/SUM(V363:X363)*100)</f>
        <v/>
      </c>
      <c r="P363" s="45" t="str">
        <f>IF(AND(L362="",L364="")=TRUE,"",V363&amp;"勝"&amp;W363&amp;"敗"&amp;X363&amp;"引")</f>
        <v/>
      </c>
      <c r="U363" s="95"/>
      <c r="V363" s="95">
        <f>IF(U362=2,V359+1,IF(U362=0,0,V359))</f>
        <v>0</v>
      </c>
      <c r="W363" s="95">
        <f>IF(U362=3,W359+1,IF(U362=0,0,W359))</f>
        <v>0</v>
      </c>
      <c r="X363" s="95">
        <f>IF(U362=1,X359+1,X359)</f>
        <v>0</v>
      </c>
    </row>
    <row r="364" spans="1:24" ht="21" customHeight="1" thickBot="1">
      <c r="A364" s="6"/>
      <c r="B364" s="7"/>
      <c r="C364" s="7"/>
      <c r="D364" s="75"/>
      <c r="E364" s="17"/>
      <c r="F364" s="80"/>
      <c r="G364" s="105">
        <v>10000</v>
      </c>
      <c r="H364" s="67">
        <v>0.15</v>
      </c>
      <c r="I364" s="22">
        <f>E364+F364</f>
        <v>0</v>
      </c>
      <c r="J364" s="57">
        <f>I364-H364</f>
        <v>-0.15</v>
      </c>
      <c r="K364" s="57">
        <f>I364+H364</f>
        <v>0.15</v>
      </c>
      <c r="L364" s="53"/>
      <c r="M364" s="53"/>
      <c r="N364" s="8"/>
      <c r="O364" s="103" t="str">
        <f>IF(L364&lt;&gt;"",IF(M364="○",100,IF(M364="×",-100,"")),"")</f>
        <v/>
      </c>
      <c r="P364" s="54" t="str">
        <f>IF(M364="○","勝",IF(M364="×","敗",""))</f>
        <v/>
      </c>
      <c r="Q364" s="185"/>
      <c r="R364" s="186"/>
      <c r="S364" s="186"/>
      <c r="T364" s="187"/>
      <c r="U364" s="95"/>
      <c r="V364" s="95"/>
      <c r="W364" s="95"/>
      <c r="X364" s="95"/>
    </row>
    <row r="365" spans="1:24" ht="21" customHeight="1">
      <c r="A365" s="9" t="s">
        <v>112</v>
      </c>
      <c r="B365" s="28" t="s">
        <v>40</v>
      </c>
      <c r="C365" s="28" t="s">
        <v>37</v>
      </c>
      <c r="D365" s="61" t="s">
        <v>39</v>
      </c>
      <c r="E365" s="15" t="s">
        <v>41</v>
      </c>
      <c r="F365" s="61" t="s">
        <v>27</v>
      </c>
      <c r="G365" s="51" t="s">
        <v>28</v>
      </c>
      <c r="H365" s="64" t="s">
        <v>43</v>
      </c>
      <c r="I365" s="21" t="s">
        <v>20</v>
      </c>
      <c r="J365" s="31" t="s">
        <v>21</v>
      </c>
      <c r="K365" s="31" t="s">
        <v>22</v>
      </c>
      <c r="L365" s="32" t="s">
        <v>111</v>
      </c>
      <c r="M365" s="36" t="s">
        <v>46</v>
      </c>
      <c r="N365" s="33" t="s">
        <v>113</v>
      </c>
      <c r="O365" s="100" t="s">
        <v>12</v>
      </c>
      <c r="P365" s="34" t="s">
        <v>13</v>
      </c>
      <c r="U365" s="95"/>
      <c r="V365" s="95"/>
      <c r="W365" s="95"/>
      <c r="X365" s="95"/>
    </row>
    <row r="366" spans="1:24" ht="21" customHeight="1">
      <c r="A366" s="4"/>
      <c r="B366" s="3"/>
      <c r="C366" s="3"/>
      <c r="D366" s="135"/>
      <c r="E366" s="16"/>
      <c r="F366" s="79"/>
      <c r="G366" s="68">
        <v>10000</v>
      </c>
      <c r="H366" s="65">
        <v>0.15</v>
      </c>
      <c r="I366" s="19">
        <f>E366+F366</f>
        <v>0</v>
      </c>
      <c r="J366" s="2">
        <f>I366+H366</f>
        <v>0.15</v>
      </c>
      <c r="K366" s="2">
        <f>I366-H366</f>
        <v>-0.15</v>
      </c>
      <c r="L366" s="47"/>
      <c r="M366" s="47"/>
      <c r="N366" s="1"/>
      <c r="O366" s="101" t="str">
        <f>IF(L366&lt;&gt;"",IF(M366="○",100,IF(M366="×",-100,"")),"")</f>
        <v/>
      </c>
      <c r="P366" s="45" t="str">
        <f>IF(M366="○","勝",IF(M366="×","敗",""))</f>
        <v/>
      </c>
      <c r="U366" s="95">
        <f>IF(AND(V366="",W366="")=TRUE,0,IF(AND(V366="勝",W366="敗")=TRUE,1,IF(AND(W366="勝",V366="敗")=TRUE,1,IF(AND(V366="勝",W366="")=TRUE,2,IF(AND(W366="勝",V366="")=TRUE,2,IF(AND(V366="敗",W366="")=TRUE,3,IF(AND(W366="敗",V366="")=TRUE,3,0)))))))</f>
        <v>0</v>
      </c>
      <c r="V366" s="95" t="str">
        <f>IF(L366="","",P366)</f>
        <v/>
      </c>
      <c r="W366" s="95" t="str">
        <f>IF(L368="","",P368)</f>
        <v/>
      </c>
      <c r="X366" s="95"/>
    </row>
    <row r="367" spans="1:24" ht="21" customHeight="1">
      <c r="A367" s="5">
        <v>91</v>
      </c>
      <c r="B367" s="140"/>
      <c r="C367" s="141" t="str">
        <f>IF(B367="","",TEXT(B367,"(aaa)"))</f>
        <v/>
      </c>
      <c r="D367" s="62" t="s">
        <v>39</v>
      </c>
      <c r="E367" s="11" t="s">
        <v>42</v>
      </c>
      <c r="F367" s="70" t="s">
        <v>27</v>
      </c>
      <c r="G367" s="63" t="s">
        <v>28</v>
      </c>
      <c r="H367" s="66" t="s">
        <v>44</v>
      </c>
      <c r="I367" s="20" t="s">
        <v>19</v>
      </c>
      <c r="J367" s="76" t="s">
        <v>21</v>
      </c>
      <c r="K367" s="76" t="s">
        <v>22</v>
      </c>
      <c r="L367" s="35" t="s">
        <v>111</v>
      </c>
      <c r="M367" s="48"/>
      <c r="N367" s="1"/>
      <c r="O367" s="101" t="str">
        <f>IF(AND(O366="",O368="")=TRUE,"",V367/SUM(V367:X367)*100)</f>
        <v/>
      </c>
      <c r="P367" s="45" t="str">
        <f>IF(AND(L366="",L368="")=TRUE,"",V367&amp;"勝"&amp;W367&amp;"敗"&amp;X367&amp;"引")</f>
        <v/>
      </c>
      <c r="U367" s="95"/>
      <c r="V367" s="95">
        <f>IF(U366=2,V363+1,IF(U366=0,0,V363))</f>
        <v>0</v>
      </c>
      <c r="W367" s="95">
        <f>IF(U366=3,W363+1,IF(U366=0,0,W363))</f>
        <v>0</v>
      </c>
      <c r="X367" s="95">
        <f>IF(U366=1,X363+1,X363)</f>
        <v>0</v>
      </c>
    </row>
    <row r="368" spans="1:24" ht="21" customHeight="1" thickBot="1">
      <c r="A368" s="6"/>
      <c r="B368" s="7"/>
      <c r="C368" s="7"/>
      <c r="D368" s="75"/>
      <c r="E368" s="17"/>
      <c r="F368" s="80"/>
      <c r="G368" s="105">
        <v>10000</v>
      </c>
      <c r="H368" s="67">
        <v>0.15</v>
      </c>
      <c r="I368" s="22">
        <f>E368+F368</f>
        <v>0</v>
      </c>
      <c r="J368" s="57">
        <f>I368-H368</f>
        <v>-0.15</v>
      </c>
      <c r="K368" s="57">
        <f>I368+H368</f>
        <v>0.15</v>
      </c>
      <c r="L368" s="53"/>
      <c r="M368" s="53"/>
      <c r="N368" s="8"/>
      <c r="O368" s="103" t="str">
        <f>IF(L368&lt;&gt;"",IF(M368="○",100,IF(M368="×",-100,"")),"")</f>
        <v/>
      </c>
      <c r="P368" s="54" t="str">
        <f>IF(M368="○","勝",IF(M368="×","敗",""))</f>
        <v/>
      </c>
      <c r="Q368" s="185"/>
      <c r="R368" s="186"/>
      <c r="S368" s="186"/>
      <c r="T368" s="187"/>
      <c r="U368" s="95"/>
      <c r="V368" s="95"/>
      <c r="W368" s="95"/>
      <c r="X368" s="95"/>
    </row>
    <row r="369" spans="1:24" ht="21" customHeight="1">
      <c r="A369" s="9" t="s">
        <v>112</v>
      </c>
      <c r="B369" s="28" t="s">
        <v>40</v>
      </c>
      <c r="C369" s="28" t="s">
        <v>37</v>
      </c>
      <c r="D369" s="61" t="s">
        <v>39</v>
      </c>
      <c r="E369" s="15" t="s">
        <v>41</v>
      </c>
      <c r="F369" s="61" t="s">
        <v>27</v>
      </c>
      <c r="G369" s="51" t="s">
        <v>28</v>
      </c>
      <c r="H369" s="64" t="s">
        <v>43</v>
      </c>
      <c r="I369" s="21" t="s">
        <v>20</v>
      </c>
      <c r="J369" s="31" t="s">
        <v>21</v>
      </c>
      <c r="K369" s="31" t="s">
        <v>22</v>
      </c>
      <c r="L369" s="32" t="s">
        <v>111</v>
      </c>
      <c r="M369" s="36" t="s">
        <v>46</v>
      </c>
      <c r="N369" s="33" t="s">
        <v>113</v>
      </c>
      <c r="O369" s="100" t="s">
        <v>12</v>
      </c>
      <c r="P369" s="34" t="s">
        <v>13</v>
      </c>
      <c r="U369" s="95"/>
      <c r="V369" s="95"/>
      <c r="W369" s="95"/>
      <c r="X369" s="95"/>
    </row>
    <row r="370" spans="1:24" ht="21" customHeight="1">
      <c r="A370" s="4"/>
      <c r="B370" s="3"/>
      <c r="C370" s="3"/>
      <c r="D370" s="135"/>
      <c r="E370" s="16"/>
      <c r="F370" s="79"/>
      <c r="G370" s="68">
        <v>10000</v>
      </c>
      <c r="H370" s="65">
        <v>0.15</v>
      </c>
      <c r="I370" s="19">
        <f>E370+F370</f>
        <v>0</v>
      </c>
      <c r="J370" s="2">
        <f>I370+H370</f>
        <v>0.15</v>
      </c>
      <c r="K370" s="2">
        <f>I370-H370</f>
        <v>-0.15</v>
      </c>
      <c r="L370" s="47"/>
      <c r="M370" s="47"/>
      <c r="N370" s="1"/>
      <c r="O370" s="101" t="str">
        <f>IF(L370&lt;&gt;"",IF(M370="○",100,IF(M370="×",-100,"")),"")</f>
        <v/>
      </c>
      <c r="P370" s="45" t="str">
        <f>IF(M370="○","勝",IF(M370="×","敗",""))</f>
        <v/>
      </c>
      <c r="U370" s="95">
        <f>IF(AND(V370="",W370="")=TRUE,0,IF(AND(V370="勝",W370="敗")=TRUE,1,IF(AND(W370="勝",V370="敗")=TRUE,1,IF(AND(V370="勝",W370="")=TRUE,2,IF(AND(W370="勝",V370="")=TRUE,2,IF(AND(V370="敗",W370="")=TRUE,3,IF(AND(W370="敗",V370="")=TRUE,3,0)))))))</f>
        <v>0</v>
      </c>
      <c r="V370" s="95" t="str">
        <f>IF(L370="","",P370)</f>
        <v/>
      </c>
      <c r="W370" s="95" t="str">
        <f>IF(L372="","",P372)</f>
        <v/>
      </c>
      <c r="X370" s="95"/>
    </row>
    <row r="371" spans="1:24" ht="21" customHeight="1">
      <c r="A371" s="5">
        <v>92</v>
      </c>
      <c r="B371" s="140"/>
      <c r="C371" s="141" t="str">
        <f>IF(B371="","",TEXT(B371,"(aaa)"))</f>
        <v/>
      </c>
      <c r="D371" s="62" t="s">
        <v>39</v>
      </c>
      <c r="E371" s="11" t="s">
        <v>42</v>
      </c>
      <c r="F371" s="70" t="s">
        <v>27</v>
      </c>
      <c r="G371" s="63" t="s">
        <v>28</v>
      </c>
      <c r="H371" s="66" t="s">
        <v>44</v>
      </c>
      <c r="I371" s="20" t="s">
        <v>19</v>
      </c>
      <c r="J371" s="76" t="s">
        <v>21</v>
      </c>
      <c r="K371" s="76" t="s">
        <v>22</v>
      </c>
      <c r="L371" s="35" t="s">
        <v>111</v>
      </c>
      <c r="M371" s="48"/>
      <c r="N371" s="1"/>
      <c r="O371" s="101" t="str">
        <f>IF(AND(O370="",O372="")=TRUE,"",V371/SUM(V371:X371)*100)</f>
        <v/>
      </c>
      <c r="P371" s="45" t="str">
        <f>IF(AND(L370="",L372="")=TRUE,"",V371&amp;"勝"&amp;W371&amp;"敗"&amp;X371&amp;"引")</f>
        <v/>
      </c>
      <c r="U371" s="95"/>
      <c r="V371" s="95">
        <f>IF(U370=2,V367+1,IF(U370=0,0,V367))</f>
        <v>0</v>
      </c>
      <c r="W371" s="95">
        <f>IF(U370=3,W367+1,IF(U370=0,0,W367))</f>
        <v>0</v>
      </c>
      <c r="X371" s="95">
        <f>IF(U370=1,X367+1,X367)</f>
        <v>0</v>
      </c>
    </row>
    <row r="372" spans="1:24" ht="21" customHeight="1" thickBot="1">
      <c r="A372" s="6"/>
      <c r="B372" s="7"/>
      <c r="C372" s="7"/>
      <c r="D372" s="75"/>
      <c r="E372" s="17"/>
      <c r="F372" s="80"/>
      <c r="G372" s="105">
        <v>10000</v>
      </c>
      <c r="H372" s="67">
        <v>0.15</v>
      </c>
      <c r="I372" s="22">
        <f>E372+F372</f>
        <v>0</v>
      </c>
      <c r="J372" s="57">
        <f>I372-H372</f>
        <v>-0.15</v>
      </c>
      <c r="K372" s="57">
        <f>I372+H372</f>
        <v>0.15</v>
      </c>
      <c r="L372" s="53"/>
      <c r="M372" s="53"/>
      <c r="N372" s="8"/>
      <c r="O372" s="103" t="str">
        <f>IF(L372&lt;&gt;"",IF(M372="○",100,IF(M372="×",-100,"")),"")</f>
        <v/>
      </c>
      <c r="P372" s="54" t="str">
        <f>IF(M372="○","勝",IF(M372="×","敗",""))</f>
        <v/>
      </c>
      <c r="Q372" s="185"/>
      <c r="R372" s="186"/>
      <c r="S372" s="186"/>
      <c r="T372" s="187"/>
      <c r="U372" s="95"/>
      <c r="V372" s="95"/>
      <c r="W372" s="95"/>
      <c r="X372" s="95"/>
    </row>
    <row r="373" spans="1:24" ht="21" customHeight="1">
      <c r="A373" s="9" t="s">
        <v>112</v>
      </c>
      <c r="B373" s="28" t="s">
        <v>40</v>
      </c>
      <c r="C373" s="28" t="s">
        <v>37</v>
      </c>
      <c r="D373" s="61" t="s">
        <v>39</v>
      </c>
      <c r="E373" s="15" t="s">
        <v>41</v>
      </c>
      <c r="F373" s="61" t="s">
        <v>27</v>
      </c>
      <c r="G373" s="51" t="s">
        <v>28</v>
      </c>
      <c r="H373" s="64" t="s">
        <v>43</v>
      </c>
      <c r="I373" s="21" t="s">
        <v>20</v>
      </c>
      <c r="J373" s="31" t="s">
        <v>21</v>
      </c>
      <c r="K373" s="31" t="s">
        <v>22</v>
      </c>
      <c r="L373" s="32" t="s">
        <v>111</v>
      </c>
      <c r="M373" s="36" t="s">
        <v>46</v>
      </c>
      <c r="N373" s="33" t="s">
        <v>113</v>
      </c>
      <c r="O373" s="100" t="s">
        <v>12</v>
      </c>
      <c r="P373" s="34" t="s">
        <v>13</v>
      </c>
      <c r="U373" s="95"/>
      <c r="V373" s="95"/>
      <c r="W373" s="95"/>
      <c r="X373" s="95"/>
    </row>
    <row r="374" spans="1:24" ht="21" customHeight="1">
      <c r="A374" s="4"/>
      <c r="B374" s="3"/>
      <c r="C374" s="3"/>
      <c r="D374" s="135"/>
      <c r="E374" s="16"/>
      <c r="F374" s="79"/>
      <c r="G374" s="68">
        <v>10000</v>
      </c>
      <c r="H374" s="65">
        <v>0.15</v>
      </c>
      <c r="I374" s="19">
        <f>E374+F374</f>
        <v>0</v>
      </c>
      <c r="J374" s="2">
        <f>I374+H374</f>
        <v>0.15</v>
      </c>
      <c r="K374" s="2">
        <f>I374-H374</f>
        <v>-0.15</v>
      </c>
      <c r="L374" s="47"/>
      <c r="M374" s="47"/>
      <c r="N374" s="1"/>
      <c r="O374" s="101" t="str">
        <f>IF(L374&lt;&gt;"",IF(M374="○",100,IF(M374="×",-100,"")),"")</f>
        <v/>
      </c>
      <c r="P374" s="45" t="str">
        <f>IF(M374="○","勝",IF(M374="×","敗",""))</f>
        <v/>
      </c>
      <c r="U374" s="95">
        <f>IF(AND(V374="",W374="")=TRUE,0,IF(AND(V374="勝",W374="敗")=TRUE,1,IF(AND(W374="勝",V374="敗")=TRUE,1,IF(AND(V374="勝",W374="")=TRUE,2,IF(AND(W374="勝",V374="")=TRUE,2,IF(AND(V374="敗",W374="")=TRUE,3,IF(AND(W374="敗",V374="")=TRUE,3,0)))))))</f>
        <v>0</v>
      </c>
      <c r="V374" s="95" t="str">
        <f>IF(L374="","",P374)</f>
        <v/>
      </c>
      <c r="W374" s="95" t="str">
        <f>IF(L376="","",P376)</f>
        <v/>
      </c>
      <c r="X374" s="95"/>
    </row>
    <row r="375" spans="1:24" ht="21" customHeight="1">
      <c r="A375" s="5">
        <v>93</v>
      </c>
      <c r="B375" s="140"/>
      <c r="C375" s="141" t="str">
        <f>IF(B375="","",TEXT(B375,"(aaa)"))</f>
        <v/>
      </c>
      <c r="D375" s="62" t="s">
        <v>39</v>
      </c>
      <c r="E375" s="11" t="s">
        <v>42</v>
      </c>
      <c r="F375" s="70" t="s">
        <v>27</v>
      </c>
      <c r="G375" s="63" t="s">
        <v>28</v>
      </c>
      <c r="H375" s="66" t="s">
        <v>44</v>
      </c>
      <c r="I375" s="20" t="s">
        <v>19</v>
      </c>
      <c r="J375" s="76" t="s">
        <v>21</v>
      </c>
      <c r="K375" s="76" t="s">
        <v>22</v>
      </c>
      <c r="L375" s="35" t="s">
        <v>111</v>
      </c>
      <c r="M375" s="48"/>
      <c r="N375" s="1"/>
      <c r="O375" s="101" t="str">
        <f>IF(AND(O374="",O376="")=TRUE,"",V375/SUM(V375:X375)*100)</f>
        <v/>
      </c>
      <c r="P375" s="45" t="str">
        <f>IF(AND(L374="",L376="")=TRUE,"",V375&amp;"勝"&amp;W375&amp;"敗"&amp;X375&amp;"引")</f>
        <v/>
      </c>
      <c r="U375" s="95"/>
      <c r="V375" s="95">
        <f>IF(U374=2,V371+1,IF(U374=0,0,V371))</f>
        <v>0</v>
      </c>
      <c r="W375" s="95">
        <f>IF(U374=3,W371+1,IF(U374=0,0,W371))</f>
        <v>0</v>
      </c>
      <c r="X375" s="95">
        <f>IF(U374=1,X371+1,X371)</f>
        <v>0</v>
      </c>
    </row>
    <row r="376" spans="1:24" ht="21" customHeight="1" thickBot="1">
      <c r="A376" s="6"/>
      <c r="B376" s="7"/>
      <c r="C376" s="7"/>
      <c r="D376" s="75"/>
      <c r="E376" s="17"/>
      <c r="F376" s="80"/>
      <c r="G376" s="105">
        <v>10000</v>
      </c>
      <c r="H376" s="67">
        <v>0.15</v>
      </c>
      <c r="I376" s="22">
        <f>E376+F376</f>
        <v>0</v>
      </c>
      <c r="J376" s="57">
        <f>I376-H376</f>
        <v>-0.15</v>
      </c>
      <c r="K376" s="57">
        <f>I376+H376</f>
        <v>0.15</v>
      </c>
      <c r="L376" s="53"/>
      <c r="M376" s="53"/>
      <c r="N376" s="8"/>
      <c r="O376" s="103" t="str">
        <f>IF(L376&lt;&gt;"",IF(M376="○",100,IF(M376="×",-100,"")),"")</f>
        <v/>
      </c>
      <c r="P376" s="54" t="str">
        <f>IF(M376="○","勝",IF(M376="×","敗",""))</f>
        <v/>
      </c>
      <c r="Q376" s="185"/>
      <c r="R376" s="186"/>
      <c r="S376" s="186"/>
      <c r="T376" s="187"/>
      <c r="U376" s="95"/>
      <c r="V376" s="95"/>
      <c r="W376" s="95"/>
      <c r="X376" s="95"/>
    </row>
    <row r="377" spans="1:24" ht="21" customHeight="1">
      <c r="A377" s="9" t="s">
        <v>112</v>
      </c>
      <c r="B377" s="28" t="s">
        <v>40</v>
      </c>
      <c r="C377" s="28" t="s">
        <v>37</v>
      </c>
      <c r="D377" s="61" t="s">
        <v>39</v>
      </c>
      <c r="E377" s="15" t="s">
        <v>41</v>
      </c>
      <c r="F377" s="61" t="s">
        <v>27</v>
      </c>
      <c r="G377" s="51" t="s">
        <v>28</v>
      </c>
      <c r="H377" s="64" t="s">
        <v>43</v>
      </c>
      <c r="I377" s="21" t="s">
        <v>20</v>
      </c>
      <c r="J377" s="31" t="s">
        <v>21</v>
      </c>
      <c r="K377" s="31" t="s">
        <v>22</v>
      </c>
      <c r="L377" s="32" t="s">
        <v>111</v>
      </c>
      <c r="M377" s="36" t="s">
        <v>46</v>
      </c>
      <c r="N377" s="33" t="s">
        <v>113</v>
      </c>
      <c r="O377" s="100" t="s">
        <v>12</v>
      </c>
      <c r="P377" s="34" t="s">
        <v>13</v>
      </c>
      <c r="U377" s="95"/>
      <c r="V377" s="95"/>
      <c r="W377" s="95"/>
      <c r="X377" s="95"/>
    </row>
    <row r="378" spans="1:24" ht="21" customHeight="1">
      <c r="A378" s="4"/>
      <c r="B378" s="3"/>
      <c r="C378" s="3"/>
      <c r="D378" s="135"/>
      <c r="E378" s="16"/>
      <c r="F378" s="79"/>
      <c r="G378" s="68">
        <v>10000</v>
      </c>
      <c r="H378" s="65">
        <v>0.15</v>
      </c>
      <c r="I378" s="19">
        <f>E378+F378</f>
        <v>0</v>
      </c>
      <c r="J378" s="2">
        <f>I378+H378</f>
        <v>0.15</v>
      </c>
      <c r="K378" s="2">
        <f>I378-H378</f>
        <v>-0.15</v>
      </c>
      <c r="L378" s="47"/>
      <c r="M378" s="47"/>
      <c r="N378" s="1"/>
      <c r="O378" s="101" t="str">
        <f>IF(L378&lt;&gt;"",IF(M378="○",100,IF(M378="×",-100,"")),"")</f>
        <v/>
      </c>
      <c r="P378" s="45" t="str">
        <f>IF(M378="○","勝",IF(M378="×","敗",""))</f>
        <v/>
      </c>
      <c r="U378" s="95">
        <f>IF(AND(V378="",W378="")=TRUE,0,IF(AND(V378="勝",W378="敗")=TRUE,1,IF(AND(W378="勝",V378="敗")=TRUE,1,IF(AND(V378="勝",W378="")=TRUE,2,IF(AND(W378="勝",V378="")=TRUE,2,IF(AND(V378="敗",W378="")=TRUE,3,IF(AND(W378="敗",V378="")=TRUE,3,0)))))))</f>
        <v>0</v>
      </c>
      <c r="V378" s="95" t="str">
        <f>IF(L378="","",P378)</f>
        <v/>
      </c>
      <c r="W378" s="95" t="str">
        <f>IF(L380="","",P380)</f>
        <v/>
      </c>
      <c r="X378" s="95"/>
    </row>
    <row r="379" spans="1:24" ht="21" customHeight="1">
      <c r="A379" s="5">
        <v>94</v>
      </c>
      <c r="B379" s="140"/>
      <c r="C379" s="141" t="str">
        <f>IF(B379="","",TEXT(B379,"(aaa)"))</f>
        <v/>
      </c>
      <c r="D379" s="62" t="s">
        <v>39</v>
      </c>
      <c r="E379" s="11" t="s">
        <v>42</v>
      </c>
      <c r="F379" s="70" t="s">
        <v>27</v>
      </c>
      <c r="G379" s="63" t="s">
        <v>28</v>
      </c>
      <c r="H379" s="66" t="s">
        <v>44</v>
      </c>
      <c r="I379" s="20" t="s">
        <v>19</v>
      </c>
      <c r="J379" s="76" t="s">
        <v>21</v>
      </c>
      <c r="K379" s="76" t="s">
        <v>22</v>
      </c>
      <c r="L379" s="35" t="s">
        <v>111</v>
      </c>
      <c r="M379" s="48"/>
      <c r="N379" s="1"/>
      <c r="O379" s="101" t="str">
        <f>IF(AND(O378="",O380="")=TRUE,"",V379/SUM(V379:X379)*100)</f>
        <v/>
      </c>
      <c r="P379" s="45" t="str">
        <f>IF(AND(L378="",L380="")=TRUE,"",V379&amp;"勝"&amp;W379&amp;"敗"&amp;X379&amp;"引")</f>
        <v/>
      </c>
      <c r="U379" s="95"/>
      <c r="V379" s="95">
        <f>IF(U378=2,V375+1,IF(U378=0,0,V375))</f>
        <v>0</v>
      </c>
      <c r="W379" s="95">
        <f>IF(U378=3,W375+1,IF(U378=0,0,W375))</f>
        <v>0</v>
      </c>
      <c r="X379" s="95">
        <f>IF(U378=1,X375+1,X375)</f>
        <v>0</v>
      </c>
    </row>
    <row r="380" spans="1:24" ht="21" customHeight="1" thickBot="1">
      <c r="A380" s="6"/>
      <c r="B380" s="7"/>
      <c r="C380" s="7"/>
      <c r="D380" s="75"/>
      <c r="E380" s="17"/>
      <c r="F380" s="80"/>
      <c r="G380" s="105">
        <v>10000</v>
      </c>
      <c r="H380" s="67">
        <v>0.15</v>
      </c>
      <c r="I380" s="22">
        <f>E380+F380</f>
        <v>0</v>
      </c>
      <c r="J380" s="57">
        <f>I380-H380</f>
        <v>-0.15</v>
      </c>
      <c r="K380" s="57">
        <f>I380+H380</f>
        <v>0.15</v>
      </c>
      <c r="L380" s="53"/>
      <c r="M380" s="53"/>
      <c r="N380" s="8"/>
      <c r="O380" s="103" t="str">
        <f>IF(L380&lt;&gt;"",IF(M380="○",100,IF(M380="×",-100,"")),"")</f>
        <v/>
      </c>
      <c r="P380" s="54" t="str">
        <f>IF(M380="○","勝",IF(M380="×","敗",""))</f>
        <v/>
      </c>
      <c r="Q380" s="185"/>
      <c r="R380" s="186"/>
      <c r="S380" s="186"/>
      <c r="T380" s="187"/>
      <c r="U380" s="95"/>
      <c r="V380" s="95"/>
      <c r="W380" s="95"/>
      <c r="X380" s="95"/>
    </row>
    <row r="381" spans="1:24" ht="21" customHeight="1">
      <c r="A381" s="9" t="s">
        <v>112</v>
      </c>
      <c r="B381" s="28" t="s">
        <v>40</v>
      </c>
      <c r="C381" s="28" t="s">
        <v>37</v>
      </c>
      <c r="D381" s="61" t="s">
        <v>39</v>
      </c>
      <c r="E381" s="15" t="s">
        <v>41</v>
      </c>
      <c r="F381" s="61" t="s">
        <v>27</v>
      </c>
      <c r="G381" s="51" t="s">
        <v>28</v>
      </c>
      <c r="H381" s="64" t="s">
        <v>43</v>
      </c>
      <c r="I381" s="21" t="s">
        <v>20</v>
      </c>
      <c r="J381" s="31" t="s">
        <v>21</v>
      </c>
      <c r="K381" s="31" t="s">
        <v>22</v>
      </c>
      <c r="L381" s="32" t="s">
        <v>111</v>
      </c>
      <c r="M381" s="36" t="s">
        <v>46</v>
      </c>
      <c r="N381" s="33" t="s">
        <v>113</v>
      </c>
      <c r="O381" s="100" t="s">
        <v>12</v>
      </c>
      <c r="P381" s="34" t="s">
        <v>13</v>
      </c>
      <c r="U381" s="95"/>
      <c r="V381" s="95"/>
      <c r="W381" s="95"/>
      <c r="X381" s="95"/>
    </row>
    <row r="382" spans="1:24" ht="21" customHeight="1">
      <c r="A382" s="4"/>
      <c r="B382" s="3"/>
      <c r="C382" s="3"/>
      <c r="D382" s="135"/>
      <c r="E382" s="16"/>
      <c r="F382" s="79"/>
      <c r="G382" s="68">
        <v>10000</v>
      </c>
      <c r="H382" s="65">
        <v>0.15</v>
      </c>
      <c r="I382" s="19">
        <f>E382+F382</f>
        <v>0</v>
      </c>
      <c r="J382" s="2">
        <f>I382+H382</f>
        <v>0.15</v>
      </c>
      <c r="K382" s="2">
        <f>I382-H382</f>
        <v>-0.15</v>
      </c>
      <c r="L382" s="47"/>
      <c r="M382" s="47"/>
      <c r="N382" s="1"/>
      <c r="O382" s="101" t="str">
        <f>IF(L382&lt;&gt;"",IF(M382="○",100,IF(M382="×",-100,"")),"")</f>
        <v/>
      </c>
      <c r="P382" s="45" t="str">
        <f>IF(M382="○","勝",IF(M382="×","敗",""))</f>
        <v/>
      </c>
      <c r="U382" s="95">
        <f>IF(AND(V382="",W382="")=TRUE,0,IF(AND(V382="勝",W382="敗")=TRUE,1,IF(AND(W382="勝",V382="敗")=TRUE,1,IF(AND(V382="勝",W382="")=TRUE,2,IF(AND(W382="勝",V382="")=TRUE,2,IF(AND(V382="敗",W382="")=TRUE,3,IF(AND(W382="敗",V382="")=TRUE,3,0)))))))</f>
        <v>0</v>
      </c>
      <c r="V382" s="95" t="str">
        <f>IF(L382="","",P382)</f>
        <v/>
      </c>
      <c r="W382" s="95" t="str">
        <f>IF(L384="","",P384)</f>
        <v/>
      </c>
      <c r="X382" s="95"/>
    </row>
    <row r="383" spans="1:24" ht="21" customHeight="1">
      <c r="A383" s="5">
        <v>95</v>
      </c>
      <c r="B383" s="140"/>
      <c r="C383" s="141" t="str">
        <f>IF(B383="","",TEXT(B383,"(aaa)"))</f>
        <v/>
      </c>
      <c r="D383" s="62" t="s">
        <v>39</v>
      </c>
      <c r="E383" s="11" t="s">
        <v>42</v>
      </c>
      <c r="F383" s="70" t="s">
        <v>27</v>
      </c>
      <c r="G383" s="63" t="s">
        <v>28</v>
      </c>
      <c r="H383" s="66" t="s">
        <v>44</v>
      </c>
      <c r="I383" s="20" t="s">
        <v>19</v>
      </c>
      <c r="J383" s="76" t="s">
        <v>21</v>
      </c>
      <c r="K383" s="76" t="s">
        <v>22</v>
      </c>
      <c r="L383" s="35" t="s">
        <v>111</v>
      </c>
      <c r="M383" s="48"/>
      <c r="N383" s="1"/>
      <c r="O383" s="101" t="str">
        <f>IF(AND(O382="",O384="")=TRUE,"",V383/SUM(V383:X383)*100)</f>
        <v/>
      </c>
      <c r="P383" s="45" t="str">
        <f>IF(AND(L382="",L384="")=TRUE,"",V383&amp;"勝"&amp;W383&amp;"敗"&amp;X383&amp;"引")</f>
        <v/>
      </c>
      <c r="U383" s="95"/>
      <c r="V383" s="95">
        <f>IF(U382=2,V379+1,IF(U382=0,0,V379))</f>
        <v>0</v>
      </c>
      <c r="W383" s="95">
        <f>IF(U382=3,W379+1,IF(U382=0,0,W379))</f>
        <v>0</v>
      </c>
      <c r="X383" s="95">
        <f>IF(U382=1,X379+1,X379)</f>
        <v>0</v>
      </c>
    </row>
    <row r="384" spans="1:24" ht="21" customHeight="1" thickBot="1">
      <c r="A384" s="6"/>
      <c r="B384" s="7"/>
      <c r="C384" s="7"/>
      <c r="D384" s="75"/>
      <c r="E384" s="17"/>
      <c r="F384" s="80"/>
      <c r="G384" s="105">
        <v>10000</v>
      </c>
      <c r="H384" s="67">
        <v>0.15</v>
      </c>
      <c r="I384" s="22">
        <f>E384+F384</f>
        <v>0</v>
      </c>
      <c r="J384" s="57">
        <f>I384-H384</f>
        <v>-0.15</v>
      </c>
      <c r="K384" s="57">
        <f>I384+H384</f>
        <v>0.15</v>
      </c>
      <c r="L384" s="53"/>
      <c r="M384" s="53"/>
      <c r="N384" s="8"/>
      <c r="O384" s="103" t="str">
        <f>IF(L384&lt;&gt;"",IF(M384="○",100,IF(M384="×",-100,"")),"")</f>
        <v/>
      </c>
      <c r="P384" s="54" t="str">
        <f>IF(M384="○","勝",IF(M384="×","敗",""))</f>
        <v/>
      </c>
      <c r="Q384" s="185"/>
      <c r="R384" s="186"/>
      <c r="S384" s="186"/>
      <c r="T384" s="187"/>
      <c r="U384" s="95"/>
      <c r="V384" s="95"/>
      <c r="W384" s="95"/>
      <c r="X384" s="95"/>
    </row>
    <row r="385" spans="1:24" ht="21" customHeight="1">
      <c r="A385" s="9" t="s">
        <v>112</v>
      </c>
      <c r="B385" s="28" t="s">
        <v>40</v>
      </c>
      <c r="C385" s="28" t="s">
        <v>37</v>
      </c>
      <c r="D385" s="61" t="s">
        <v>39</v>
      </c>
      <c r="E385" s="15" t="s">
        <v>41</v>
      </c>
      <c r="F385" s="61" t="s">
        <v>27</v>
      </c>
      <c r="G385" s="51" t="s">
        <v>28</v>
      </c>
      <c r="H385" s="64" t="s">
        <v>43</v>
      </c>
      <c r="I385" s="21" t="s">
        <v>20</v>
      </c>
      <c r="J385" s="31" t="s">
        <v>21</v>
      </c>
      <c r="K385" s="31" t="s">
        <v>22</v>
      </c>
      <c r="L385" s="32" t="s">
        <v>111</v>
      </c>
      <c r="M385" s="36" t="s">
        <v>46</v>
      </c>
      <c r="N385" s="33" t="s">
        <v>113</v>
      </c>
      <c r="O385" s="100" t="s">
        <v>12</v>
      </c>
      <c r="P385" s="34" t="s">
        <v>13</v>
      </c>
      <c r="U385" s="95"/>
      <c r="V385" s="95"/>
      <c r="W385" s="95"/>
      <c r="X385" s="95"/>
    </row>
    <row r="386" spans="1:24" ht="21" customHeight="1">
      <c r="A386" s="4"/>
      <c r="B386" s="3"/>
      <c r="C386" s="3"/>
      <c r="D386" s="135"/>
      <c r="E386" s="16"/>
      <c r="F386" s="79"/>
      <c r="G386" s="68">
        <v>10000</v>
      </c>
      <c r="H386" s="65">
        <v>0.15</v>
      </c>
      <c r="I386" s="19">
        <f>E386+F386</f>
        <v>0</v>
      </c>
      <c r="J386" s="2">
        <f>I386+H386</f>
        <v>0.15</v>
      </c>
      <c r="K386" s="2">
        <f>I386-H386</f>
        <v>-0.15</v>
      </c>
      <c r="L386" s="47"/>
      <c r="M386" s="47"/>
      <c r="N386" s="1"/>
      <c r="O386" s="101" t="str">
        <f>IF(L386&lt;&gt;"",IF(M386="○",100,IF(M386="×",-100,"")),"")</f>
        <v/>
      </c>
      <c r="P386" s="45" t="str">
        <f>IF(M386="○","勝",IF(M386="×","敗",""))</f>
        <v/>
      </c>
      <c r="U386" s="95">
        <f>IF(AND(V386="",W386="")=TRUE,0,IF(AND(V386="勝",W386="敗")=TRUE,1,IF(AND(W386="勝",V386="敗")=TRUE,1,IF(AND(V386="勝",W386="")=TRUE,2,IF(AND(W386="勝",V386="")=TRUE,2,IF(AND(V386="敗",W386="")=TRUE,3,IF(AND(W386="敗",V386="")=TRUE,3,0)))))))</f>
        <v>0</v>
      </c>
      <c r="V386" s="95" t="str">
        <f>IF(L386="","",P386)</f>
        <v/>
      </c>
      <c r="W386" s="95" t="str">
        <f>IF(L388="","",P388)</f>
        <v/>
      </c>
      <c r="X386" s="95"/>
    </row>
    <row r="387" spans="1:24" ht="21" customHeight="1">
      <c r="A387" s="5">
        <v>96</v>
      </c>
      <c r="B387" s="140"/>
      <c r="C387" s="141" t="str">
        <f>IF(B387="","",TEXT(B387,"(aaa)"))</f>
        <v/>
      </c>
      <c r="D387" s="62" t="s">
        <v>39</v>
      </c>
      <c r="E387" s="11" t="s">
        <v>42</v>
      </c>
      <c r="F387" s="70" t="s">
        <v>27</v>
      </c>
      <c r="G387" s="63" t="s">
        <v>28</v>
      </c>
      <c r="H387" s="66" t="s">
        <v>44</v>
      </c>
      <c r="I387" s="20" t="s">
        <v>19</v>
      </c>
      <c r="J387" s="76" t="s">
        <v>21</v>
      </c>
      <c r="K387" s="76" t="s">
        <v>22</v>
      </c>
      <c r="L387" s="35" t="s">
        <v>111</v>
      </c>
      <c r="M387" s="48"/>
      <c r="N387" s="1"/>
      <c r="O387" s="101" t="str">
        <f>IF(AND(O386="",O388="")=TRUE,"",V387/SUM(V387:X387)*100)</f>
        <v/>
      </c>
      <c r="P387" s="45" t="str">
        <f>IF(AND(L386="",L388="")=TRUE,"",V387&amp;"勝"&amp;W387&amp;"敗"&amp;X387&amp;"引")</f>
        <v/>
      </c>
      <c r="U387" s="95"/>
      <c r="V387" s="95">
        <f>IF(U386=2,V383+1,IF(U386=0,0,V383))</f>
        <v>0</v>
      </c>
      <c r="W387" s="95">
        <f>IF(U386=3,W383+1,IF(U386=0,0,W383))</f>
        <v>0</v>
      </c>
      <c r="X387" s="95">
        <f>IF(U386=1,X383+1,X383)</f>
        <v>0</v>
      </c>
    </row>
    <row r="388" spans="1:24" ht="21" customHeight="1" thickBot="1">
      <c r="A388" s="6"/>
      <c r="B388" s="7"/>
      <c r="C388" s="7"/>
      <c r="D388" s="75"/>
      <c r="E388" s="17"/>
      <c r="F388" s="80"/>
      <c r="G388" s="105">
        <v>10000</v>
      </c>
      <c r="H388" s="67">
        <v>0.15</v>
      </c>
      <c r="I388" s="22">
        <f>E388+F388</f>
        <v>0</v>
      </c>
      <c r="J388" s="57">
        <f>I388-H388</f>
        <v>-0.15</v>
      </c>
      <c r="K388" s="57">
        <f>I388+H388</f>
        <v>0.15</v>
      </c>
      <c r="L388" s="53"/>
      <c r="M388" s="53"/>
      <c r="N388" s="8"/>
      <c r="O388" s="103" t="str">
        <f>IF(L388&lt;&gt;"",IF(M388="○",100,IF(M388="×",-100,"")),"")</f>
        <v/>
      </c>
      <c r="P388" s="54" t="str">
        <f>IF(M388="○","勝",IF(M388="×","敗",""))</f>
        <v/>
      </c>
      <c r="Q388" s="185"/>
      <c r="R388" s="186"/>
      <c r="S388" s="186"/>
      <c r="T388" s="187"/>
      <c r="U388" s="95"/>
      <c r="V388" s="95"/>
      <c r="W388" s="95"/>
      <c r="X388" s="95"/>
    </row>
    <row r="389" spans="1:24" ht="21" customHeight="1">
      <c r="A389" s="9" t="s">
        <v>112</v>
      </c>
      <c r="B389" s="28" t="s">
        <v>40</v>
      </c>
      <c r="C389" s="28" t="s">
        <v>37</v>
      </c>
      <c r="D389" s="61" t="s">
        <v>39</v>
      </c>
      <c r="E389" s="15" t="s">
        <v>41</v>
      </c>
      <c r="F389" s="61" t="s">
        <v>27</v>
      </c>
      <c r="G389" s="51" t="s">
        <v>28</v>
      </c>
      <c r="H389" s="64" t="s">
        <v>43</v>
      </c>
      <c r="I389" s="21" t="s">
        <v>20</v>
      </c>
      <c r="J389" s="31" t="s">
        <v>21</v>
      </c>
      <c r="K389" s="31" t="s">
        <v>22</v>
      </c>
      <c r="L389" s="32" t="s">
        <v>111</v>
      </c>
      <c r="M389" s="36" t="s">
        <v>46</v>
      </c>
      <c r="N389" s="33" t="s">
        <v>113</v>
      </c>
      <c r="O389" s="100" t="s">
        <v>12</v>
      </c>
      <c r="P389" s="34" t="s">
        <v>13</v>
      </c>
      <c r="U389" s="95"/>
      <c r="V389" s="95"/>
      <c r="W389" s="95"/>
      <c r="X389" s="95"/>
    </row>
    <row r="390" spans="1:24" ht="21" customHeight="1">
      <c r="A390" s="4"/>
      <c r="B390" s="3"/>
      <c r="C390" s="3"/>
      <c r="D390" s="135"/>
      <c r="E390" s="16"/>
      <c r="F390" s="79"/>
      <c r="G390" s="68">
        <v>10000</v>
      </c>
      <c r="H390" s="65">
        <v>0.15</v>
      </c>
      <c r="I390" s="19">
        <f>E390+F390</f>
        <v>0</v>
      </c>
      <c r="J390" s="2">
        <f>I390+H390</f>
        <v>0.15</v>
      </c>
      <c r="K390" s="2">
        <f>I390-H390</f>
        <v>-0.15</v>
      </c>
      <c r="L390" s="47"/>
      <c r="M390" s="47"/>
      <c r="N390" s="1"/>
      <c r="O390" s="101" t="str">
        <f>IF(L390&lt;&gt;"",IF(M390="○",100,IF(M390="×",-100,"")),"")</f>
        <v/>
      </c>
      <c r="P390" s="45" t="str">
        <f>IF(M390="○","勝",IF(M390="×","敗",""))</f>
        <v/>
      </c>
      <c r="U390" s="95">
        <f>IF(AND(V390="",W390="")=TRUE,0,IF(AND(V390="勝",W390="敗")=TRUE,1,IF(AND(W390="勝",V390="敗")=TRUE,1,IF(AND(V390="勝",W390="")=TRUE,2,IF(AND(W390="勝",V390="")=TRUE,2,IF(AND(V390="敗",W390="")=TRUE,3,IF(AND(W390="敗",V390="")=TRUE,3,0)))))))</f>
        <v>0</v>
      </c>
      <c r="V390" s="95" t="str">
        <f>IF(L390="","",P390)</f>
        <v/>
      </c>
      <c r="W390" s="95" t="str">
        <f>IF(L392="","",P392)</f>
        <v/>
      </c>
      <c r="X390" s="95"/>
    </row>
    <row r="391" spans="1:24" ht="21" customHeight="1">
      <c r="A391" s="5">
        <v>97</v>
      </c>
      <c r="B391" s="140"/>
      <c r="C391" s="141" t="str">
        <f>IF(B391="","",TEXT(B391,"(aaa)"))</f>
        <v/>
      </c>
      <c r="D391" s="62" t="s">
        <v>39</v>
      </c>
      <c r="E391" s="11" t="s">
        <v>42</v>
      </c>
      <c r="F391" s="70" t="s">
        <v>27</v>
      </c>
      <c r="G391" s="63" t="s">
        <v>28</v>
      </c>
      <c r="H391" s="66" t="s">
        <v>44</v>
      </c>
      <c r="I391" s="20" t="s">
        <v>19</v>
      </c>
      <c r="J391" s="76" t="s">
        <v>21</v>
      </c>
      <c r="K391" s="76" t="s">
        <v>22</v>
      </c>
      <c r="L391" s="35" t="s">
        <v>111</v>
      </c>
      <c r="M391" s="48"/>
      <c r="N391" s="1"/>
      <c r="O391" s="101" t="str">
        <f>IF(AND(O390="",O392="")=TRUE,"",V391/SUM(V391:X391)*100)</f>
        <v/>
      </c>
      <c r="P391" s="45" t="str">
        <f>IF(AND(L390="",L392="")=TRUE,"",V391&amp;"勝"&amp;W391&amp;"敗"&amp;X391&amp;"引")</f>
        <v/>
      </c>
      <c r="U391" s="95"/>
      <c r="V391" s="95">
        <f>IF(U390=2,V387+1,IF(U390=0,0,V387))</f>
        <v>0</v>
      </c>
      <c r="W391" s="95">
        <f>IF(U390=3,W387+1,IF(U390=0,0,W387))</f>
        <v>0</v>
      </c>
      <c r="X391" s="95">
        <f>IF(U390=1,X387+1,X387)</f>
        <v>0</v>
      </c>
    </row>
    <row r="392" spans="1:24" ht="21" customHeight="1" thickBot="1">
      <c r="A392" s="6"/>
      <c r="B392" s="7"/>
      <c r="C392" s="7"/>
      <c r="D392" s="75"/>
      <c r="E392" s="17"/>
      <c r="F392" s="80"/>
      <c r="G392" s="105">
        <v>10000</v>
      </c>
      <c r="H392" s="67">
        <v>0.15</v>
      </c>
      <c r="I392" s="22">
        <f>E392+F392</f>
        <v>0</v>
      </c>
      <c r="J392" s="57">
        <f>I392-H392</f>
        <v>-0.15</v>
      </c>
      <c r="K392" s="57">
        <f>I392+H392</f>
        <v>0.15</v>
      </c>
      <c r="L392" s="53"/>
      <c r="M392" s="53"/>
      <c r="N392" s="8"/>
      <c r="O392" s="103" t="str">
        <f>IF(L392&lt;&gt;"",IF(M392="○",100,IF(M392="×",-100,"")),"")</f>
        <v/>
      </c>
      <c r="P392" s="54" t="str">
        <f>IF(M392="○","勝",IF(M392="×","敗",""))</f>
        <v/>
      </c>
      <c r="Q392" s="185"/>
      <c r="R392" s="186"/>
      <c r="S392" s="186"/>
      <c r="T392" s="187"/>
      <c r="U392" s="95"/>
      <c r="V392" s="95"/>
      <c r="W392" s="95"/>
      <c r="X392" s="95"/>
    </row>
    <row r="393" spans="1:24" ht="21" customHeight="1">
      <c r="A393" s="9" t="s">
        <v>112</v>
      </c>
      <c r="B393" s="28" t="s">
        <v>40</v>
      </c>
      <c r="C393" s="28" t="s">
        <v>37</v>
      </c>
      <c r="D393" s="61" t="s">
        <v>39</v>
      </c>
      <c r="E393" s="15" t="s">
        <v>41</v>
      </c>
      <c r="F393" s="61" t="s">
        <v>27</v>
      </c>
      <c r="G393" s="51" t="s">
        <v>28</v>
      </c>
      <c r="H393" s="64" t="s">
        <v>43</v>
      </c>
      <c r="I393" s="21" t="s">
        <v>20</v>
      </c>
      <c r="J393" s="31" t="s">
        <v>21</v>
      </c>
      <c r="K393" s="31" t="s">
        <v>22</v>
      </c>
      <c r="L393" s="32" t="s">
        <v>111</v>
      </c>
      <c r="M393" s="36" t="s">
        <v>46</v>
      </c>
      <c r="N393" s="33" t="s">
        <v>113</v>
      </c>
      <c r="O393" s="100" t="s">
        <v>12</v>
      </c>
      <c r="P393" s="34" t="s">
        <v>13</v>
      </c>
      <c r="U393" s="95"/>
      <c r="V393" s="95"/>
      <c r="W393" s="95"/>
      <c r="X393" s="95"/>
    </row>
    <row r="394" spans="1:24" ht="21" customHeight="1">
      <c r="A394" s="4"/>
      <c r="B394" s="3"/>
      <c r="C394" s="3"/>
      <c r="D394" s="135"/>
      <c r="E394" s="16"/>
      <c r="F394" s="79"/>
      <c r="G394" s="68">
        <v>10000</v>
      </c>
      <c r="H394" s="65">
        <v>0.15</v>
      </c>
      <c r="I394" s="19">
        <f>E394+F394</f>
        <v>0</v>
      </c>
      <c r="J394" s="2">
        <f>I394+H394</f>
        <v>0.15</v>
      </c>
      <c r="K394" s="2">
        <f>I394-H394</f>
        <v>-0.15</v>
      </c>
      <c r="L394" s="47"/>
      <c r="M394" s="47"/>
      <c r="N394" s="1"/>
      <c r="O394" s="101" t="str">
        <f>IF(L394&lt;&gt;"",IF(M394="○",100,IF(M394="×",-100,"")),"")</f>
        <v/>
      </c>
      <c r="P394" s="45" t="str">
        <f>IF(M394="○","勝",IF(M394="×","敗",""))</f>
        <v/>
      </c>
      <c r="U394" s="95">
        <f>IF(AND(V394="",W394="")=TRUE,0,IF(AND(V394="勝",W394="敗")=TRUE,1,IF(AND(W394="勝",V394="敗")=TRUE,1,IF(AND(V394="勝",W394="")=TRUE,2,IF(AND(W394="勝",V394="")=TRUE,2,IF(AND(V394="敗",W394="")=TRUE,3,IF(AND(W394="敗",V394="")=TRUE,3,0)))))))</f>
        <v>0</v>
      </c>
      <c r="V394" s="95" t="str">
        <f>IF(L394="","",P394)</f>
        <v/>
      </c>
      <c r="W394" s="95" t="str">
        <f>IF(L396="","",P396)</f>
        <v/>
      </c>
      <c r="X394" s="95"/>
    </row>
    <row r="395" spans="1:24" ht="21" customHeight="1">
      <c r="A395" s="5">
        <v>98</v>
      </c>
      <c r="B395" s="140"/>
      <c r="C395" s="141" t="str">
        <f>IF(B395="","",TEXT(B395,"(aaa)"))</f>
        <v/>
      </c>
      <c r="D395" s="62" t="s">
        <v>39</v>
      </c>
      <c r="E395" s="11" t="s">
        <v>42</v>
      </c>
      <c r="F395" s="70" t="s">
        <v>27</v>
      </c>
      <c r="G395" s="63" t="s">
        <v>28</v>
      </c>
      <c r="H395" s="66" t="s">
        <v>44</v>
      </c>
      <c r="I395" s="20" t="s">
        <v>19</v>
      </c>
      <c r="J395" s="76" t="s">
        <v>21</v>
      </c>
      <c r="K395" s="76" t="s">
        <v>22</v>
      </c>
      <c r="L395" s="35" t="s">
        <v>111</v>
      </c>
      <c r="M395" s="48"/>
      <c r="N395" s="1"/>
      <c r="O395" s="101" t="str">
        <f>IF(AND(O394="",O396="")=TRUE,"",V395/SUM(V395:X395)*100)</f>
        <v/>
      </c>
      <c r="P395" s="45" t="str">
        <f>IF(AND(L394="",L396="")=TRUE,"",V395&amp;"勝"&amp;W395&amp;"敗"&amp;X395&amp;"引")</f>
        <v/>
      </c>
      <c r="U395" s="95"/>
      <c r="V395" s="95">
        <f>IF(U394=2,V391+1,IF(U394=0,0,V391))</f>
        <v>0</v>
      </c>
      <c r="W395" s="95">
        <f>IF(U394=3,W391+1,IF(U394=0,0,W391))</f>
        <v>0</v>
      </c>
      <c r="X395" s="95">
        <f>IF(U394=1,X391+1,X391)</f>
        <v>0</v>
      </c>
    </row>
    <row r="396" spans="1:24" ht="21" customHeight="1" thickBot="1">
      <c r="A396" s="6"/>
      <c r="B396" s="7"/>
      <c r="C396" s="7"/>
      <c r="D396" s="75"/>
      <c r="E396" s="17"/>
      <c r="F396" s="80"/>
      <c r="G396" s="105">
        <v>10000</v>
      </c>
      <c r="H396" s="67">
        <v>0.15</v>
      </c>
      <c r="I396" s="22">
        <f>E396+F396</f>
        <v>0</v>
      </c>
      <c r="J396" s="57">
        <f>I396-H396</f>
        <v>-0.15</v>
      </c>
      <c r="K396" s="57">
        <f>I396+H396</f>
        <v>0.15</v>
      </c>
      <c r="L396" s="53"/>
      <c r="M396" s="53"/>
      <c r="N396" s="8"/>
      <c r="O396" s="103" t="str">
        <f>IF(L396&lt;&gt;"",IF(M396="○",100,IF(M396="×",-100,"")),"")</f>
        <v/>
      </c>
      <c r="P396" s="54" t="str">
        <f>IF(M396="○","勝",IF(M396="×","敗",""))</f>
        <v/>
      </c>
      <c r="Q396" s="185"/>
      <c r="R396" s="186"/>
      <c r="S396" s="186"/>
      <c r="T396" s="187"/>
      <c r="U396" s="95"/>
      <c r="V396" s="95"/>
      <c r="W396" s="95"/>
      <c r="X396" s="95"/>
    </row>
    <row r="397" spans="1:24" ht="21" customHeight="1">
      <c r="A397" s="9" t="s">
        <v>112</v>
      </c>
      <c r="B397" s="28" t="s">
        <v>40</v>
      </c>
      <c r="C397" s="28" t="s">
        <v>37</v>
      </c>
      <c r="D397" s="61" t="s">
        <v>39</v>
      </c>
      <c r="E397" s="15" t="s">
        <v>41</v>
      </c>
      <c r="F397" s="61" t="s">
        <v>27</v>
      </c>
      <c r="G397" s="51" t="s">
        <v>28</v>
      </c>
      <c r="H397" s="64" t="s">
        <v>43</v>
      </c>
      <c r="I397" s="21" t="s">
        <v>20</v>
      </c>
      <c r="J397" s="31" t="s">
        <v>21</v>
      </c>
      <c r="K397" s="31" t="s">
        <v>22</v>
      </c>
      <c r="L397" s="32" t="s">
        <v>111</v>
      </c>
      <c r="M397" s="36" t="s">
        <v>46</v>
      </c>
      <c r="N397" s="33" t="s">
        <v>113</v>
      </c>
      <c r="O397" s="100" t="s">
        <v>12</v>
      </c>
      <c r="P397" s="34" t="s">
        <v>13</v>
      </c>
      <c r="U397" s="95"/>
      <c r="V397" s="95"/>
      <c r="W397" s="95"/>
      <c r="X397" s="95"/>
    </row>
    <row r="398" spans="1:24" ht="21" customHeight="1">
      <c r="A398" s="4"/>
      <c r="B398" s="3"/>
      <c r="C398" s="3"/>
      <c r="D398" s="135"/>
      <c r="E398" s="16"/>
      <c r="F398" s="79"/>
      <c r="G398" s="68">
        <v>10000</v>
      </c>
      <c r="H398" s="65">
        <v>0.15</v>
      </c>
      <c r="I398" s="19">
        <f>E398+F398</f>
        <v>0</v>
      </c>
      <c r="J398" s="2">
        <f>I398+H398</f>
        <v>0.15</v>
      </c>
      <c r="K398" s="2">
        <f>I398-H398</f>
        <v>-0.15</v>
      </c>
      <c r="L398" s="47"/>
      <c r="M398" s="47"/>
      <c r="N398" s="1"/>
      <c r="O398" s="101" t="str">
        <f>IF(L398&lt;&gt;"",IF(M398="○",100,IF(M398="×",-100,"")),"")</f>
        <v/>
      </c>
      <c r="P398" s="45" t="str">
        <f>IF(M398="○","勝",IF(M398="×","敗",""))</f>
        <v/>
      </c>
      <c r="U398" s="95">
        <f>IF(AND(V398="",W398="")=TRUE,0,IF(AND(V398="勝",W398="敗")=TRUE,1,IF(AND(W398="勝",V398="敗")=TRUE,1,IF(AND(V398="勝",W398="")=TRUE,2,IF(AND(W398="勝",V398="")=TRUE,2,IF(AND(V398="敗",W398="")=TRUE,3,IF(AND(W398="敗",V398="")=TRUE,3,0)))))))</f>
        <v>0</v>
      </c>
      <c r="V398" s="95" t="str">
        <f>IF(L398="","",P398)</f>
        <v/>
      </c>
      <c r="W398" s="95" t="str">
        <f>IF(L400="","",P400)</f>
        <v/>
      </c>
      <c r="X398" s="95"/>
    </row>
    <row r="399" spans="1:24" ht="21" customHeight="1">
      <c r="A399" s="5">
        <v>99</v>
      </c>
      <c r="B399" s="140"/>
      <c r="C399" s="141" t="str">
        <f>IF(B399="","",TEXT(B399,"(aaa)"))</f>
        <v/>
      </c>
      <c r="D399" s="62" t="s">
        <v>39</v>
      </c>
      <c r="E399" s="11" t="s">
        <v>42</v>
      </c>
      <c r="F399" s="70" t="s">
        <v>27</v>
      </c>
      <c r="G399" s="63" t="s">
        <v>28</v>
      </c>
      <c r="H399" s="66" t="s">
        <v>44</v>
      </c>
      <c r="I399" s="20" t="s">
        <v>19</v>
      </c>
      <c r="J399" s="76" t="s">
        <v>21</v>
      </c>
      <c r="K399" s="76" t="s">
        <v>22</v>
      </c>
      <c r="L399" s="35" t="s">
        <v>111</v>
      </c>
      <c r="M399" s="48"/>
      <c r="N399" s="1"/>
      <c r="O399" s="101" t="str">
        <f>IF(AND(O398="",O400="")=TRUE,"",V399/SUM(V399:X399)*100)</f>
        <v/>
      </c>
      <c r="P399" s="45" t="str">
        <f>IF(AND(L398="",L400="")=TRUE,"",V399&amp;"勝"&amp;W399&amp;"敗"&amp;X399&amp;"引")</f>
        <v/>
      </c>
      <c r="U399" s="95"/>
      <c r="V399" s="95">
        <f>IF(U398=2,V395+1,IF(U398=0,0,V395))</f>
        <v>0</v>
      </c>
      <c r="W399" s="95">
        <f>IF(U398=3,W395+1,IF(U398=0,0,W395))</f>
        <v>0</v>
      </c>
      <c r="X399" s="95">
        <f>IF(U398=1,X395+1,X395)</f>
        <v>0</v>
      </c>
    </row>
    <row r="400" spans="1:24" ht="21" customHeight="1" thickBot="1">
      <c r="A400" s="6"/>
      <c r="B400" s="7"/>
      <c r="C400" s="7"/>
      <c r="D400" s="75"/>
      <c r="E400" s="17"/>
      <c r="F400" s="80"/>
      <c r="G400" s="105">
        <v>10000</v>
      </c>
      <c r="H400" s="67">
        <v>0.15</v>
      </c>
      <c r="I400" s="22">
        <f>E400+F400</f>
        <v>0</v>
      </c>
      <c r="J400" s="57">
        <f>I400-H400</f>
        <v>-0.15</v>
      </c>
      <c r="K400" s="57">
        <f>I400+H400</f>
        <v>0.15</v>
      </c>
      <c r="L400" s="53"/>
      <c r="M400" s="53"/>
      <c r="N400" s="8"/>
      <c r="O400" s="103" t="str">
        <f>IF(L400&lt;&gt;"",IF(M400="○",100,IF(M400="×",-100,"")),"")</f>
        <v/>
      </c>
      <c r="P400" s="54" t="str">
        <f>IF(M400="○","勝",IF(M400="×","敗",""))</f>
        <v/>
      </c>
      <c r="Q400" s="185"/>
      <c r="R400" s="186"/>
      <c r="S400" s="186"/>
      <c r="T400" s="187"/>
      <c r="U400" s="95"/>
      <c r="V400" s="95"/>
      <c r="W400" s="95"/>
      <c r="X400" s="95"/>
    </row>
    <row r="401" spans="1:24" ht="21" customHeight="1">
      <c r="A401" s="9" t="s">
        <v>112</v>
      </c>
      <c r="B401" s="28" t="s">
        <v>40</v>
      </c>
      <c r="C401" s="28" t="s">
        <v>37</v>
      </c>
      <c r="D401" s="61" t="s">
        <v>39</v>
      </c>
      <c r="E401" s="15" t="s">
        <v>41</v>
      </c>
      <c r="F401" s="61" t="s">
        <v>27</v>
      </c>
      <c r="G401" s="51" t="s">
        <v>28</v>
      </c>
      <c r="H401" s="64" t="s">
        <v>43</v>
      </c>
      <c r="I401" s="21" t="s">
        <v>20</v>
      </c>
      <c r="J401" s="31" t="s">
        <v>21</v>
      </c>
      <c r="K401" s="31" t="s">
        <v>22</v>
      </c>
      <c r="L401" s="32" t="s">
        <v>111</v>
      </c>
      <c r="M401" s="36" t="s">
        <v>46</v>
      </c>
      <c r="N401" s="33" t="s">
        <v>113</v>
      </c>
      <c r="O401" s="100" t="s">
        <v>12</v>
      </c>
      <c r="P401" s="34" t="s">
        <v>13</v>
      </c>
      <c r="U401" s="95"/>
      <c r="V401" s="95"/>
      <c r="W401" s="95"/>
      <c r="X401" s="95"/>
    </row>
    <row r="402" spans="1:24" ht="21" customHeight="1">
      <c r="A402" s="4"/>
      <c r="B402" s="3"/>
      <c r="C402" s="3"/>
      <c r="D402" s="135"/>
      <c r="E402" s="16"/>
      <c r="F402" s="79"/>
      <c r="G402" s="68">
        <v>10000</v>
      </c>
      <c r="H402" s="65">
        <v>0.15</v>
      </c>
      <c r="I402" s="19">
        <f>E402+F402</f>
        <v>0</v>
      </c>
      <c r="J402" s="2">
        <f>I402+H402</f>
        <v>0.15</v>
      </c>
      <c r="K402" s="2">
        <f>I402-H402</f>
        <v>-0.15</v>
      </c>
      <c r="L402" s="47"/>
      <c r="M402" s="47"/>
      <c r="N402" s="1"/>
      <c r="O402" s="101" t="str">
        <f>IF(L402&lt;&gt;"",IF(M402="○",100,IF(M402="×",-100,"")),"")</f>
        <v/>
      </c>
      <c r="P402" s="45" t="str">
        <f>IF(M402="○","勝",IF(M402="×","敗",""))</f>
        <v/>
      </c>
      <c r="U402" s="95">
        <f>IF(AND(V402="",W402="")=TRUE,0,IF(AND(V402="勝",W402="敗")=TRUE,1,IF(AND(W402="勝",V402="敗")=TRUE,1,IF(AND(V402="勝",W402="")=TRUE,2,IF(AND(W402="勝",V402="")=TRUE,2,IF(AND(V402="敗",W402="")=TRUE,3,IF(AND(W402="敗",V402="")=TRUE,3,0)))))))</f>
        <v>0</v>
      </c>
      <c r="V402" s="95" t="str">
        <f>IF(L402="","",P402)</f>
        <v/>
      </c>
      <c r="W402" s="95" t="str">
        <f>IF(L404="","",P404)</f>
        <v/>
      </c>
      <c r="X402" s="95"/>
    </row>
    <row r="403" spans="1:24" ht="21" customHeight="1">
      <c r="A403" s="5">
        <v>100</v>
      </c>
      <c r="B403" s="140"/>
      <c r="C403" s="141" t="str">
        <f>IF(B403="","",TEXT(B403,"(aaa)"))</f>
        <v/>
      </c>
      <c r="D403" s="62" t="s">
        <v>39</v>
      </c>
      <c r="E403" s="11" t="s">
        <v>42</v>
      </c>
      <c r="F403" s="70" t="s">
        <v>27</v>
      </c>
      <c r="G403" s="63" t="s">
        <v>28</v>
      </c>
      <c r="H403" s="66" t="s">
        <v>44</v>
      </c>
      <c r="I403" s="20" t="s">
        <v>19</v>
      </c>
      <c r="J403" s="76" t="s">
        <v>21</v>
      </c>
      <c r="K403" s="76" t="s">
        <v>22</v>
      </c>
      <c r="L403" s="35" t="s">
        <v>111</v>
      </c>
      <c r="M403" s="48"/>
      <c r="N403" s="1"/>
      <c r="O403" s="101" t="str">
        <f>IF(AND(O402="",O404="")=TRUE,"",V403/SUM(V403:X403)*100)</f>
        <v/>
      </c>
      <c r="P403" s="45" t="str">
        <f>IF(AND(L402="",L404="")=TRUE,"",V403&amp;"勝"&amp;W403&amp;"敗"&amp;X403&amp;"引")</f>
        <v/>
      </c>
      <c r="U403" s="95"/>
      <c r="V403" s="95">
        <f>IF(U402=2,V399+1,IF(U402=0,0,V399))</f>
        <v>0</v>
      </c>
      <c r="W403" s="95">
        <f>IF(U402=3,W399+1,IF(U402=0,0,W399))</f>
        <v>0</v>
      </c>
      <c r="X403" s="95">
        <f>IF(U402=1,X399+1,X399)</f>
        <v>0</v>
      </c>
    </row>
    <row r="404" spans="1:24" ht="21" customHeight="1" thickBot="1">
      <c r="A404" s="6"/>
      <c r="B404" s="7"/>
      <c r="C404" s="7"/>
      <c r="D404" s="75"/>
      <c r="E404" s="17"/>
      <c r="F404" s="80"/>
      <c r="G404" s="105">
        <v>10000</v>
      </c>
      <c r="H404" s="67">
        <v>0.15</v>
      </c>
      <c r="I404" s="22">
        <f>E404+F404</f>
        <v>0</v>
      </c>
      <c r="J404" s="57">
        <f>I404-H404</f>
        <v>-0.15</v>
      </c>
      <c r="K404" s="57">
        <f>I404+H404</f>
        <v>0.15</v>
      </c>
      <c r="L404" s="53"/>
      <c r="M404" s="53"/>
      <c r="N404" s="8"/>
      <c r="O404" s="103" t="str">
        <f>IF(L404&lt;&gt;"",IF(M404="○",100,IF(M404="×",-100,"")),"")</f>
        <v/>
      </c>
      <c r="P404" s="54" t="str">
        <f>IF(M404="○","勝",IF(M404="×","敗",""))</f>
        <v/>
      </c>
      <c r="Q404" s="185"/>
      <c r="R404" s="186"/>
      <c r="S404" s="186"/>
      <c r="T404" s="187"/>
      <c r="U404" s="95"/>
      <c r="V404" s="95"/>
      <c r="W404" s="95"/>
      <c r="X404" s="95"/>
    </row>
    <row r="405" spans="1:24" ht="21" customHeight="1">
      <c r="A405" s="9" t="s">
        <v>112</v>
      </c>
      <c r="B405" s="28" t="s">
        <v>40</v>
      </c>
      <c r="C405" s="28" t="s">
        <v>37</v>
      </c>
      <c r="D405" s="61" t="s">
        <v>39</v>
      </c>
      <c r="E405" s="15" t="s">
        <v>41</v>
      </c>
      <c r="F405" s="61" t="s">
        <v>27</v>
      </c>
      <c r="G405" s="51" t="s">
        <v>28</v>
      </c>
      <c r="H405" s="64" t="s">
        <v>43</v>
      </c>
      <c r="I405" s="21" t="s">
        <v>20</v>
      </c>
      <c r="J405" s="31" t="s">
        <v>21</v>
      </c>
      <c r="K405" s="31" t="s">
        <v>22</v>
      </c>
      <c r="L405" s="32" t="s">
        <v>111</v>
      </c>
      <c r="M405" s="36" t="s">
        <v>46</v>
      </c>
      <c r="N405" s="33" t="s">
        <v>113</v>
      </c>
      <c r="O405" s="100" t="s">
        <v>12</v>
      </c>
      <c r="P405" s="34" t="s">
        <v>13</v>
      </c>
      <c r="U405" s="95"/>
      <c r="V405" s="95"/>
      <c r="W405" s="95"/>
      <c r="X405" s="95"/>
    </row>
    <row r="406" spans="1:24" ht="21" customHeight="1">
      <c r="A406" s="4"/>
      <c r="B406" s="3"/>
      <c r="C406" s="3"/>
      <c r="D406" s="135"/>
      <c r="E406" s="16"/>
      <c r="F406" s="79"/>
      <c r="G406" s="68">
        <v>10000</v>
      </c>
      <c r="H406" s="65">
        <v>0.15</v>
      </c>
      <c r="I406" s="19">
        <f>E406+F406</f>
        <v>0</v>
      </c>
      <c r="J406" s="2">
        <f>I406+H406</f>
        <v>0.15</v>
      </c>
      <c r="K406" s="2">
        <f>I406-H406</f>
        <v>-0.15</v>
      </c>
      <c r="L406" s="47"/>
      <c r="M406" s="47"/>
      <c r="N406" s="1"/>
      <c r="O406" s="101" t="str">
        <f>IF(L406&lt;&gt;"",IF(M406="○",100,IF(M406="×",-100,"")),"")</f>
        <v/>
      </c>
      <c r="P406" s="45" t="str">
        <f>IF(M406="○","勝",IF(M406="×","敗",""))</f>
        <v/>
      </c>
      <c r="U406" s="95">
        <f>IF(AND(V406="",W406="")=TRUE,0,IF(AND(V406="勝",W406="敗")=TRUE,1,IF(AND(W406="勝",V406="敗")=TRUE,1,IF(AND(V406="勝",W406="")=TRUE,2,IF(AND(W406="勝",V406="")=TRUE,2,IF(AND(V406="敗",W406="")=TRUE,3,IF(AND(W406="敗",V406="")=TRUE,3,0)))))))</f>
        <v>0</v>
      </c>
      <c r="V406" s="95" t="str">
        <f>IF(L406="","",P406)</f>
        <v/>
      </c>
      <c r="W406" s="95" t="str">
        <f>IF(L408="","",P408)</f>
        <v/>
      </c>
      <c r="X406" s="95"/>
    </row>
    <row r="407" spans="1:24" ht="21" customHeight="1">
      <c r="A407" s="5">
        <v>101</v>
      </c>
      <c r="B407" s="140"/>
      <c r="C407" s="141" t="str">
        <f>IF(B407="","",TEXT(B407,"(aaa)"))</f>
        <v/>
      </c>
      <c r="D407" s="62" t="s">
        <v>39</v>
      </c>
      <c r="E407" s="11" t="s">
        <v>42</v>
      </c>
      <c r="F407" s="70" t="s">
        <v>27</v>
      </c>
      <c r="G407" s="63" t="s">
        <v>28</v>
      </c>
      <c r="H407" s="66" t="s">
        <v>44</v>
      </c>
      <c r="I407" s="20" t="s">
        <v>19</v>
      </c>
      <c r="J407" s="76" t="s">
        <v>21</v>
      </c>
      <c r="K407" s="76" t="s">
        <v>22</v>
      </c>
      <c r="L407" s="35" t="s">
        <v>111</v>
      </c>
      <c r="M407" s="48"/>
      <c r="N407" s="1"/>
      <c r="O407" s="101" t="str">
        <f>IF(AND(O406="",O408="")=TRUE,"",V407/SUM(V407:X407)*100)</f>
        <v/>
      </c>
      <c r="P407" s="45" t="str">
        <f>IF(AND(L406="",L408="")=TRUE,"",V407&amp;"勝"&amp;W407&amp;"敗"&amp;X407&amp;"引")</f>
        <v/>
      </c>
      <c r="U407" s="95"/>
      <c r="V407" s="95">
        <f>IF(U406=2,V403+1,IF(U406=0,0,V403))</f>
        <v>0</v>
      </c>
      <c r="W407" s="95">
        <f>IF(U406=3,W403+1,IF(U406=0,0,W403))</f>
        <v>0</v>
      </c>
      <c r="X407" s="95">
        <f>IF(U406=1,X403+1,X403)</f>
        <v>0</v>
      </c>
    </row>
    <row r="408" spans="1:24" ht="21" customHeight="1" thickBot="1">
      <c r="A408" s="6"/>
      <c r="B408" s="7"/>
      <c r="C408" s="7"/>
      <c r="D408" s="75"/>
      <c r="E408" s="17"/>
      <c r="F408" s="80"/>
      <c r="G408" s="105">
        <v>10000</v>
      </c>
      <c r="H408" s="67">
        <v>0.15</v>
      </c>
      <c r="I408" s="22">
        <f>E408+F408</f>
        <v>0</v>
      </c>
      <c r="J408" s="57">
        <f>I408-H408</f>
        <v>-0.15</v>
      </c>
      <c r="K408" s="57">
        <f>I408+H408</f>
        <v>0.15</v>
      </c>
      <c r="L408" s="53"/>
      <c r="M408" s="53"/>
      <c r="N408" s="8"/>
      <c r="O408" s="103" t="str">
        <f>IF(L408&lt;&gt;"",IF(M408="○",100,IF(M408="×",-100,"")),"")</f>
        <v/>
      </c>
      <c r="P408" s="54" t="str">
        <f>IF(M408="○","勝",IF(M408="×","敗",""))</f>
        <v/>
      </c>
      <c r="Q408" s="185"/>
      <c r="R408" s="186"/>
      <c r="S408" s="186"/>
      <c r="T408" s="187"/>
      <c r="U408" s="95"/>
      <c r="V408" s="95"/>
      <c r="W408" s="95"/>
      <c r="X408" s="95"/>
    </row>
    <row r="409" spans="1:24" ht="21" customHeight="1">
      <c r="A409" s="9" t="s">
        <v>112</v>
      </c>
      <c r="B409" s="28" t="s">
        <v>40</v>
      </c>
      <c r="C409" s="28" t="s">
        <v>37</v>
      </c>
      <c r="D409" s="61" t="s">
        <v>39</v>
      </c>
      <c r="E409" s="15" t="s">
        <v>41</v>
      </c>
      <c r="F409" s="61" t="s">
        <v>27</v>
      </c>
      <c r="G409" s="51" t="s">
        <v>28</v>
      </c>
      <c r="H409" s="64" t="s">
        <v>43</v>
      </c>
      <c r="I409" s="21" t="s">
        <v>20</v>
      </c>
      <c r="J409" s="31" t="s">
        <v>21</v>
      </c>
      <c r="K409" s="31" t="s">
        <v>22</v>
      </c>
      <c r="L409" s="32" t="s">
        <v>111</v>
      </c>
      <c r="M409" s="36" t="s">
        <v>46</v>
      </c>
      <c r="N409" s="33" t="s">
        <v>113</v>
      </c>
      <c r="O409" s="100" t="s">
        <v>12</v>
      </c>
      <c r="P409" s="34" t="s">
        <v>13</v>
      </c>
      <c r="U409" s="95"/>
      <c r="V409" s="95"/>
      <c r="W409" s="95"/>
      <c r="X409" s="95"/>
    </row>
    <row r="410" spans="1:24" ht="21" customHeight="1">
      <c r="A410" s="4"/>
      <c r="B410" s="3"/>
      <c r="C410" s="3"/>
      <c r="D410" s="135"/>
      <c r="E410" s="16"/>
      <c r="F410" s="79"/>
      <c r="G410" s="68">
        <v>10000</v>
      </c>
      <c r="H410" s="65">
        <v>0.15</v>
      </c>
      <c r="I410" s="19">
        <f>E410+F410</f>
        <v>0</v>
      </c>
      <c r="J410" s="2">
        <f>I410+H410</f>
        <v>0.15</v>
      </c>
      <c r="K410" s="2">
        <f>I410-H410</f>
        <v>-0.15</v>
      </c>
      <c r="L410" s="47"/>
      <c r="M410" s="47"/>
      <c r="N410" s="1"/>
      <c r="O410" s="101" t="str">
        <f>IF(L410&lt;&gt;"",IF(M410="○",100,IF(M410="×",-100,"")),"")</f>
        <v/>
      </c>
      <c r="P410" s="45" t="str">
        <f>IF(M410="○","勝",IF(M410="×","敗",""))</f>
        <v/>
      </c>
      <c r="U410" s="95">
        <f>IF(AND(V410="",W410="")=TRUE,0,IF(AND(V410="勝",W410="敗")=TRUE,1,IF(AND(W410="勝",V410="敗")=TRUE,1,IF(AND(V410="勝",W410="")=TRUE,2,IF(AND(W410="勝",V410="")=TRUE,2,IF(AND(V410="敗",W410="")=TRUE,3,IF(AND(W410="敗",V410="")=TRUE,3,0)))))))</f>
        <v>0</v>
      </c>
      <c r="V410" s="95" t="str">
        <f>IF(L410="","",P410)</f>
        <v/>
      </c>
      <c r="W410" s="95" t="str">
        <f>IF(L412="","",P412)</f>
        <v/>
      </c>
      <c r="X410" s="95"/>
    </row>
    <row r="411" spans="1:24" ht="21" customHeight="1">
      <c r="A411" s="5">
        <v>102</v>
      </c>
      <c r="B411" s="140"/>
      <c r="C411" s="141" t="str">
        <f>IF(B411="","",TEXT(B411,"(aaa)"))</f>
        <v/>
      </c>
      <c r="D411" s="62" t="s">
        <v>39</v>
      </c>
      <c r="E411" s="11" t="s">
        <v>42</v>
      </c>
      <c r="F411" s="70" t="s">
        <v>27</v>
      </c>
      <c r="G411" s="63" t="s">
        <v>28</v>
      </c>
      <c r="H411" s="66" t="s">
        <v>44</v>
      </c>
      <c r="I411" s="20" t="s">
        <v>19</v>
      </c>
      <c r="J411" s="76" t="s">
        <v>21</v>
      </c>
      <c r="K411" s="76" t="s">
        <v>22</v>
      </c>
      <c r="L411" s="35" t="s">
        <v>111</v>
      </c>
      <c r="M411" s="48"/>
      <c r="N411" s="1"/>
      <c r="O411" s="101" t="str">
        <f>IF(AND(O410="",O412="")=TRUE,"",V411/SUM(V411:X411)*100)</f>
        <v/>
      </c>
      <c r="P411" s="45" t="str">
        <f>IF(AND(L410="",L412="")=TRUE,"",V411&amp;"勝"&amp;W411&amp;"敗"&amp;X411&amp;"引")</f>
        <v/>
      </c>
      <c r="U411" s="95"/>
      <c r="V411" s="95">
        <f>IF(U410=2,V407+1,IF(U410=0,0,V407))</f>
        <v>0</v>
      </c>
      <c r="W411" s="95">
        <f>IF(U410=3,W407+1,IF(U410=0,0,W407))</f>
        <v>0</v>
      </c>
      <c r="X411" s="95">
        <f>IF(U410=1,X407+1,X407)</f>
        <v>0</v>
      </c>
    </row>
    <row r="412" spans="1:24" ht="21" customHeight="1" thickBot="1">
      <c r="A412" s="6"/>
      <c r="B412" s="7"/>
      <c r="C412" s="7"/>
      <c r="D412" s="75"/>
      <c r="E412" s="17"/>
      <c r="F412" s="80"/>
      <c r="G412" s="105">
        <v>10000</v>
      </c>
      <c r="H412" s="67">
        <v>0.15</v>
      </c>
      <c r="I412" s="22">
        <f>E412+F412</f>
        <v>0</v>
      </c>
      <c r="J412" s="57">
        <f>I412-H412</f>
        <v>-0.15</v>
      </c>
      <c r="K412" s="57">
        <f>I412+H412</f>
        <v>0.15</v>
      </c>
      <c r="L412" s="53"/>
      <c r="M412" s="53"/>
      <c r="N412" s="8"/>
      <c r="O412" s="103" t="str">
        <f>IF(L412&lt;&gt;"",IF(M412="○",100,IF(M412="×",-100,"")),"")</f>
        <v/>
      </c>
      <c r="P412" s="54" t="str">
        <f>IF(M412="○","勝",IF(M412="×","敗",""))</f>
        <v/>
      </c>
      <c r="Q412" s="185"/>
      <c r="R412" s="186"/>
      <c r="S412" s="186"/>
      <c r="T412" s="187"/>
      <c r="U412" s="95"/>
      <c r="V412" s="95"/>
      <c r="W412" s="95"/>
      <c r="X412" s="95"/>
    </row>
    <row r="413" spans="1:24" ht="21" customHeight="1">
      <c r="A413" s="9" t="s">
        <v>112</v>
      </c>
      <c r="B413" s="28" t="s">
        <v>40</v>
      </c>
      <c r="C413" s="28" t="s">
        <v>37</v>
      </c>
      <c r="D413" s="61" t="s">
        <v>39</v>
      </c>
      <c r="E413" s="15" t="s">
        <v>41</v>
      </c>
      <c r="F413" s="61" t="s">
        <v>27</v>
      </c>
      <c r="G413" s="51" t="s">
        <v>28</v>
      </c>
      <c r="H413" s="64" t="s">
        <v>43</v>
      </c>
      <c r="I413" s="21" t="s">
        <v>20</v>
      </c>
      <c r="J413" s="31" t="s">
        <v>21</v>
      </c>
      <c r="K413" s="31" t="s">
        <v>22</v>
      </c>
      <c r="L413" s="32" t="s">
        <v>111</v>
      </c>
      <c r="M413" s="36" t="s">
        <v>46</v>
      </c>
      <c r="N413" s="33" t="s">
        <v>113</v>
      </c>
      <c r="O413" s="100" t="s">
        <v>12</v>
      </c>
      <c r="P413" s="34" t="s">
        <v>13</v>
      </c>
      <c r="U413" s="95"/>
      <c r="V413" s="95"/>
      <c r="W413" s="95"/>
      <c r="X413" s="95"/>
    </row>
    <row r="414" spans="1:24" ht="21" customHeight="1">
      <c r="A414" s="4"/>
      <c r="B414" s="3"/>
      <c r="C414" s="3"/>
      <c r="D414" s="135"/>
      <c r="E414" s="16"/>
      <c r="F414" s="79"/>
      <c r="G414" s="68">
        <v>10000</v>
      </c>
      <c r="H414" s="65">
        <v>0.15</v>
      </c>
      <c r="I414" s="19">
        <f>E414+F414</f>
        <v>0</v>
      </c>
      <c r="J414" s="2">
        <f>I414+H414</f>
        <v>0.15</v>
      </c>
      <c r="K414" s="2">
        <f>I414-H414</f>
        <v>-0.15</v>
      </c>
      <c r="L414" s="47"/>
      <c r="M414" s="47"/>
      <c r="N414" s="1"/>
      <c r="O414" s="101" t="str">
        <f>IF(L414&lt;&gt;"",IF(M414="○",100,IF(M414="×",-100,"")),"")</f>
        <v/>
      </c>
      <c r="P414" s="45" t="str">
        <f>IF(M414="○","勝",IF(M414="×","敗",""))</f>
        <v/>
      </c>
      <c r="U414" s="95">
        <f>IF(AND(V414="",W414="")=TRUE,0,IF(AND(V414="勝",W414="敗")=TRUE,1,IF(AND(W414="勝",V414="敗")=TRUE,1,IF(AND(V414="勝",W414="")=TRUE,2,IF(AND(W414="勝",V414="")=TRUE,2,IF(AND(V414="敗",W414="")=TRUE,3,IF(AND(W414="敗",V414="")=TRUE,3,0)))))))</f>
        <v>0</v>
      </c>
      <c r="V414" s="95" t="str">
        <f>IF(L414="","",P414)</f>
        <v/>
      </c>
      <c r="W414" s="95" t="str">
        <f>IF(L416="","",P416)</f>
        <v/>
      </c>
      <c r="X414" s="95"/>
    </row>
    <row r="415" spans="1:24" ht="21" customHeight="1">
      <c r="A415" s="5">
        <v>103</v>
      </c>
      <c r="B415" s="140"/>
      <c r="C415" s="141" t="str">
        <f>IF(B415="","",TEXT(B415,"(aaa)"))</f>
        <v/>
      </c>
      <c r="D415" s="62" t="s">
        <v>39</v>
      </c>
      <c r="E415" s="11" t="s">
        <v>42</v>
      </c>
      <c r="F415" s="70" t="s">
        <v>27</v>
      </c>
      <c r="G415" s="63" t="s">
        <v>28</v>
      </c>
      <c r="H415" s="66" t="s">
        <v>44</v>
      </c>
      <c r="I415" s="20" t="s">
        <v>19</v>
      </c>
      <c r="J415" s="76" t="s">
        <v>21</v>
      </c>
      <c r="K415" s="76" t="s">
        <v>22</v>
      </c>
      <c r="L415" s="35" t="s">
        <v>111</v>
      </c>
      <c r="M415" s="48"/>
      <c r="N415" s="1"/>
      <c r="O415" s="101" t="str">
        <f>IF(AND(O414="",O416="")=TRUE,"",V415/SUM(V415:X415)*100)</f>
        <v/>
      </c>
      <c r="P415" s="45" t="str">
        <f>IF(AND(L414="",L416="")=TRUE,"",V415&amp;"勝"&amp;W415&amp;"敗"&amp;X415&amp;"引")</f>
        <v/>
      </c>
      <c r="U415" s="95"/>
      <c r="V415" s="95">
        <f>IF(U414=2,V411+1,IF(U414=0,0,V411))</f>
        <v>0</v>
      </c>
      <c r="W415" s="95">
        <f>IF(U414=3,W411+1,IF(U414=0,0,W411))</f>
        <v>0</v>
      </c>
      <c r="X415" s="95">
        <f>IF(U414=1,X411+1,X411)</f>
        <v>0</v>
      </c>
    </row>
    <row r="416" spans="1:24" ht="21" customHeight="1" thickBot="1">
      <c r="A416" s="6"/>
      <c r="B416" s="7"/>
      <c r="C416" s="7"/>
      <c r="D416" s="75"/>
      <c r="E416" s="17"/>
      <c r="F416" s="80"/>
      <c r="G416" s="105">
        <v>10000</v>
      </c>
      <c r="H416" s="67">
        <v>0.15</v>
      </c>
      <c r="I416" s="22">
        <f>E416+F416</f>
        <v>0</v>
      </c>
      <c r="J416" s="57">
        <f>I416-H416</f>
        <v>-0.15</v>
      </c>
      <c r="K416" s="57">
        <f>I416+H416</f>
        <v>0.15</v>
      </c>
      <c r="L416" s="53"/>
      <c r="M416" s="53"/>
      <c r="N416" s="8"/>
      <c r="O416" s="103" t="str">
        <f>IF(L416&lt;&gt;"",IF(M416="○",100,IF(M416="×",-100,"")),"")</f>
        <v/>
      </c>
      <c r="P416" s="54" t="str">
        <f>IF(M416="○","勝",IF(M416="×","敗",""))</f>
        <v/>
      </c>
      <c r="Q416" s="185"/>
      <c r="R416" s="186"/>
      <c r="S416" s="186"/>
      <c r="T416" s="187"/>
      <c r="U416" s="95"/>
      <c r="V416" s="95"/>
      <c r="W416" s="95"/>
      <c r="X416" s="95"/>
    </row>
    <row r="417" spans="1:24" ht="21" customHeight="1">
      <c r="A417" s="9" t="s">
        <v>112</v>
      </c>
      <c r="B417" s="28" t="s">
        <v>40</v>
      </c>
      <c r="C417" s="28" t="s">
        <v>37</v>
      </c>
      <c r="D417" s="61" t="s">
        <v>39</v>
      </c>
      <c r="E417" s="15" t="s">
        <v>41</v>
      </c>
      <c r="F417" s="61" t="s">
        <v>27</v>
      </c>
      <c r="G417" s="51" t="s">
        <v>28</v>
      </c>
      <c r="H417" s="64" t="s">
        <v>43</v>
      </c>
      <c r="I417" s="21" t="s">
        <v>20</v>
      </c>
      <c r="J417" s="31" t="s">
        <v>21</v>
      </c>
      <c r="K417" s="31" t="s">
        <v>22</v>
      </c>
      <c r="L417" s="32" t="s">
        <v>111</v>
      </c>
      <c r="M417" s="36" t="s">
        <v>46</v>
      </c>
      <c r="N417" s="33" t="s">
        <v>113</v>
      </c>
      <c r="O417" s="100" t="s">
        <v>12</v>
      </c>
      <c r="P417" s="34" t="s">
        <v>13</v>
      </c>
      <c r="U417" s="95"/>
      <c r="V417" s="95"/>
      <c r="W417" s="95"/>
      <c r="X417" s="95"/>
    </row>
    <row r="418" spans="1:24" ht="21" customHeight="1">
      <c r="A418" s="4"/>
      <c r="B418" s="3"/>
      <c r="C418" s="3"/>
      <c r="D418" s="135"/>
      <c r="E418" s="16"/>
      <c r="F418" s="79"/>
      <c r="G418" s="68">
        <v>10000</v>
      </c>
      <c r="H418" s="65">
        <v>0.15</v>
      </c>
      <c r="I418" s="19">
        <f>E418+F418</f>
        <v>0</v>
      </c>
      <c r="J418" s="2">
        <f>I418+H418</f>
        <v>0.15</v>
      </c>
      <c r="K418" s="2">
        <f>I418-H418</f>
        <v>-0.15</v>
      </c>
      <c r="L418" s="47"/>
      <c r="M418" s="47"/>
      <c r="N418" s="1"/>
      <c r="O418" s="101" t="str">
        <f>IF(L418&lt;&gt;"",IF(M418="○",100,IF(M418="×",-100,"")),"")</f>
        <v/>
      </c>
      <c r="P418" s="45" t="str">
        <f>IF(M418="○","勝",IF(M418="×","敗",""))</f>
        <v/>
      </c>
      <c r="U418" s="95">
        <f>IF(AND(V418="",W418="")=TRUE,0,IF(AND(V418="勝",W418="敗")=TRUE,1,IF(AND(W418="勝",V418="敗")=TRUE,1,IF(AND(V418="勝",W418="")=TRUE,2,IF(AND(W418="勝",V418="")=TRUE,2,IF(AND(V418="敗",W418="")=TRUE,3,IF(AND(W418="敗",V418="")=TRUE,3,0)))))))</f>
        <v>0</v>
      </c>
      <c r="V418" s="95" t="str">
        <f>IF(L418="","",P418)</f>
        <v/>
      </c>
      <c r="W418" s="95" t="str">
        <f>IF(L420="","",P420)</f>
        <v/>
      </c>
      <c r="X418" s="95"/>
    </row>
    <row r="419" spans="1:24" ht="21" customHeight="1">
      <c r="A419" s="5">
        <v>104</v>
      </c>
      <c r="B419" s="140"/>
      <c r="C419" s="141" t="str">
        <f>IF(B419="","",TEXT(B419,"(aaa)"))</f>
        <v/>
      </c>
      <c r="D419" s="62" t="s">
        <v>39</v>
      </c>
      <c r="E419" s="11" t="s">
        <v>42</v>
      </c>
      <c r="F419" s="70" t="s">
        <v>27</v>
      </c>
      <c r="G419" s="63" t="s">
        <v>28</v>
      </c>
      <c r="H419" s="66" t="s">
        <v>44</v>
      </c>
      <c r="I419" s="20" t="s">
        <v>19</v>
      </c>
      <c r="J419" s="76" t="s">
        <v>21</v>
      </c>
      <c r="K419" s="76" t="s">
        <v>22</v>
      </c>
      <c r="L419" s="35" t="s">
        <v>111</v>
      </c>
      <c r="M419" s="48"/>
      <c r="N419" s="1"/>
      <c r="O419" s="101" t="str">
        <f>IF(AND(O418="",O420="")=TRUE,"",V419/SUM(V419:X419)*100)</f>
        <v/>
      </c>
      <c r="P419" s="45" t="str">
        <f>IF(AND(L418="",L420="")=TRUE,"",V419&amp;"勝"&amp;W419&amp;"敗"&amp;X419&amp;"引")</f>
        <v/>
      </c>
      <c r="U419" s="95"/>
      <c r="V419" s="95">
        <f>IF(U418=2,V415+1,IF(U418=0,0,V415))</f>
        <v>0</v>
      </c>
      <c r="W419" s="95">
        <f>IF(U418=3,W415+1,IF(U418=0,0,W415))</f>
        <v>0</v>
      </c>
      <c r="X419" s="95">
        <f>IF(U418=1,X415+1,X415)</f>
        <v>0</v>
      </c>
    </row>
    <row r="420" spans="1:24" ht="21" customHeight="1" thickBot="1">
      <c r="A420" s="6"/>
      <c r="B420" s="7"/>
      <c r="C420" s="7"/>
      <c r="D420" s="75"/>
      <c r="E420" s="17"/>
      <c r="F420" s="80"/>
      <c r="G420" s="105">
        <v>10000</v>
      </c>
      <c r="H420" s="67">
        <v>0.15</v>
      </c>
      <c r="I420" s="22">
        <f>E420+F420</f>
        <v>0</v>
      </c>
      <c r="J420" s="57">
        <f>I420-H420</f>
        <v>-0.15</v>
      </c>
      <c r="K420" s="57">
        <f>I420+H420</f>
        <v>0.15</v>
      </c>
      <c r="L420" s="53"/>
      <c r="M420" s="53"/>
      <c r="N420" s="8"/>
      <c r="O420" s="103" t="str">
        <f>IF(L420&lt;&gt;"",IF(M420="○",100,IF(M420="×",-100,"")),"")</f>
        <v/>
      </c>
      <c r="P420" s="54" t="str">
        <f>IF(M420="○","勝",IF(M420="×","敗",""))</f>
        <v/>
      </c>
      <c r="Q420" s="185"/>
      <c r="R420" s="186"/>
      <c r="S420" s="186"/>
      <c r="T420" s="187"/>
      <c r="U420" s="95"/>
      <c r="V420" s="95"/>
      <c r="W420" s="95"/>
      <c r="X420" s="95"/>
    </row>
    <row r="421" spans="1:24" ht="21" customHeight="1">
      <c r="A421" s="9" t="s">
        <v>112</v>
      </c>
      <c r="B421" s="28" t="s">
        <v>40</v>
      </c>
      <c r="C421" s="28" t="s">
        <v>37</v>
      </c>
      <c r="D421" s="61" t="s">
        <v>39</v>
      </c>
      <c r="E421" s="15" t="s">
        <v>41</v>
      </c>
      <c r="F421" s="61" t="s">
        <v>27</v>
      </c>
      <c r="G421" s="51" t="s">
        <v>28</v>
      </c>
      <c r="H421" s="64" t="s">
        <v>43</v>
      </c>
      <c r="I421" s="21" t="s">
        <v>20</v>
      </c>
      <c r="J421" s="31" t="s">
        <v>21</v>
      </c>
      <c r="K421" s="31" t="s">
        <v>22</v>
      </c>
      <c r="L421" s="32" t="s">
        <v>111</v>
      </c>
      <c r="M421" s="36" t="s">
        <v>46</v>
      </c>
      <c r="N421" s="33" t="s">
        <v>113</v>
      </c>
      <c r="O421" s="100" t="s">
        <v>12</v>
      </c>
      <c r="P421" s="34" t="s">
        <v>13</v>
      </c>
      <c r="U421" s="95"/>
      <c r="V421" s="95"/>
      <c r="W421" s="95"/>
      <c r="X421" s="95"/>
    </row>
    <row r="422" spans="1:24" ht="21" customHeight="1">
      <c r="A422" s="4"/>
      <c r="B422" s="3"/>
      <c r="C422" s="3"/>
      <c r="D422" s="135"/>
      <c r="E422" s="16"/>
      <c r="F422" s="79"/>
      <c r="G422" s="68">
        <v>10000</v>
      </c>
      <c r="H422" s="65">
        <v>0.15</v>
      </c>
      <c r="I422" s="19">
        <f>E422+F422</f>
        <v>0</v>
      </c>
      <c r="J422" s="2">
        <f>I422+H422</f>
        <v>0.15</v>
      </c>
      <c r="K422" s="2">
        <f>I422-H422</f>
        <v>-0.15</v>
      </c>
      <c r="L422" s="47"/>
      <c r="M422" s="47"/>
      <c r="N422" s="1"/>
      <c r="O422" s="101" t="str">
        <f>IF(L422&lt;&gt;"",IF(M422="○",100,IF(M422="×",-100,"")),"")</f>
        <v/>
      </c>
      <c r="P422" s="45" t="str">
        <f>IF(M422="○","勝",IF(M422="×","敗",""))</f>
        <v/>
      </c>
      <c r="U422" s="95">
        <f>IF(AND(V422="",W422="")=TRUE,0,IF(AND(V422="勝",W422="敗")=TRUE,1,IF(AND(W422="勝",V422="敗")=TRUE,1,IF(AND(V422="勝",W422="")=TRUE,2,IF(AND(W422="勝",V422="")=TRUE,2,IF(AND(V422="敗",W422="")=TRUE,3,IF(AND(W422="敗",V422="")=TRUE,3,0)))))))</f>
        <v>0</v>
      </c>
      <c r="V422" s="95" t="str">
        <f>IF(L422="","",P422)</f>
        <v/>
      </c>
      <c r="W422" s="95" t="str">
        <f>IF(L424="","",P424)</f>
        <v/>
      </c>
      <c r="X422" s="95"/>
    </row>
    <row r="423" spans="1:24" ht="21" customHeight="1">
      <c r="A423" s="5">
        <v>105</v>
      </c>
      <c r="B423" s="140"/>
      <c r="C423" s="141" t="str">
        <f>IF(B423="","",TEXT(B423,"(aaa)"))</f>
        <v/>
      </c>
      <c r="D423" s="62" t="s">
        <v>39</v>
      </c>
      <c r="E423" s="11" t="s">
        <v>42</v>
      </c>
      <c r="F423" s="70" t="s">
        <v>27</v>
      </c>
      <c r="G423" s="63" t="s">
        <v>28</v>
      </c>
      <c r="H423" s="66" t="s">
        <v>44</v>
      </c>
      <c r="I423" s="20" t="s">
        <v>19</v>
      </c>
      <c r="J423" s="76" t="s">
        <v>21</v>
      </c>
      <c r="K423" s="76" t="s">
        <v>22</v>
      </c>
      <c r="L423" s="35" t="s">
        <v>111</v>
      </c>
      <c r="M423" s="48"/>
      <c r="N423" s="1"/>
      <c r="O423" s="101" t="str">
        <f>IF(AND(O422="",O424="")=TRUE,"",V423/SUM(V423:X423)*100)</f>
        <v/>
      </c>
      <c r="P423" s="45" t="str">
        <f>IF(AND(L422="",L424="")=TRUE,"",V423&amp;"勝"&amp;W423&amp;"敗"&amp;X423&amp;"引")</f>
        <v/>
      </c>
      <c r="U423" s="95"/>
      <c r="V423" s="95">
        <f>IF(U422=2,V419+1,IF(U422=0,0,V419))</f>
        <v>0</v>
      </c>
      <c r="W423" s="95">
        <f>IF(U422=3,W419+1,IF(U422=0,0,W419))</f>
        <v>0</v>
      </c>
      <c r="X423" s="95">
        <f>IF(U422=1,X419+1,X419)</f>
        <v>0</v>
      </c>
    </row>
    <row r="424" spans="1:24" ht="21" customHeight="1" thickBot="1">
      <c r="A424" s="6"/>
      <c r="B424" s="7"/>
      <c r="C424" s="7"/>
      <c r="D424" s="75"/>
      <c r="E424" s="17"/>
      <c r="F424" s="80"/>
      <c r="G424" s="105">
        <v>10000</v>
      </c>
      <c r="H424" s="67">
        <v>0.15</v>
      </c>
      <c r="I424" s="22">
        <f>E424+F424</f>
        <v>0</v>
      </c>
      <c r="J424" s="57">
        <f>I424-H424</f>
        <v>-0.15</v>
      </c>
      <c r="K424" s="57">
        <f>I424+H424</f>
        <v>0.15</v>
      </c>
      <c r="L424" s="53"/>
      <c r="M424" s="53"/>
      <c r="N424" s="8"/>
      <c r="O424" s="103" t="str">
        <f>IF(L424&lt;&gt;"",IF(M424="○",100,IF(M424="×",-100,"")),"")</f>
        <v/>
      </c>
      <c r="P424" s="54" t="str">
        <f>IF(M424="○","勝",IF(M424="×","敗",""))</f>
        <v/>
      </c>
      <c r="Q424" s="185"/>
      <c r="R424" s="186"/>
      <c r="S424" s="186"/>
      <c r="T424" s="187"/>
      <c r="U424" s="95"/>
      <c r="V424" s="95"/>
      <c r="W424" s="95"/>
      <c r="X424" s="95"/>
    </row>
    <row r="425" spans="1:24" ht="21" customHeight="1">
      <c r="A425" s="9" t="s">
        <v>112</v>
      </c>
      <c r="B425" s="28" t="s">
        <v>40</v>
      </c>
      <c r="C425" s="28" t="s">
        <v>37</v>
      </c>
      <c r="D425" s="61" t="s">
        <v>39</v>
      </c>
      <c r="E425" s="15" t="s">
        <v>41</v>
      </c>
      <c r="F425" s="61" t="s">
        <v>27</v>
      </c>
      <c r="G425" s="51" t="s">
        <v>28</v>
      </c>
      <c r="H425" s="64" t="s">
        <v>43</v>
      </c>
      <c r="I425" s="21" t="s">
        <v>20</v>
      </c>
      <c r="J425" s="31" t="s">
        <v>21</v>
      </c>
      <c r="K425" s="31" t="s">
        <v>22</v>
      </c>
      <c r="L425" s="32" t="s">
        <v>111</v>
      </c>
      <c r="M425" s="36" t="s">
        <v>46</v>
      </c>
      <c r="N425" s="33" t="s">
        <v>113</v>
      </c>
      <c r="O425" s="100" t="s">
        <v>12</v>
      </c>
      <c r="P425" s="34" t="s">
        <v>13</v>
      </c>
      <c r="U425" s="95"/>
      <c r="V425" s="95"/>
      <c r="W425" s="95"/>
      <c r="X425" s="95"/>
    </row>
    <row r="426" spans="1:24" ht="21" customHeight="1">
      <c r="A426" s="4"/>
      <c r="B426" s="3"/>
      <c r="C426" s="3"/>
      <c r="D426" s="135"/>
      <c r="E426" s="16"/>
      <c r="F426" s="79"/>
      <c r="G426" s="68">
        <v>10000</v>
      </c>
      <c r="H426" s="65">
        <v>0.15</v>
      </c>
      <c r="I426" s="19">
        <f>E426+F426</f>
        <v>0</v>
      </c>
      <c r="J426" s="2">
        <f>I426+H426</f>
        <v>0.15</v>
      </c>
      <c r="K426" s="2">
        <f>I426-H426</f>
        <v>-0.15</v>
      </c>
      <c r="L426" s="47"/>
      <c r="M426" s="47"/>
      <c r="N426" s="1"/>
      <c r="O426" s="101" t="str">
        <f>IF(L426&lt;&gt;"",IF(M426="○",100,IF(M426="×",-100,"")),"")</f>
        <v/>
      </c>
      <c r="P426" s="45" t="str">
        <f>IF(M426="○","勝",IF(M426="×","敗",""))</f>
        <v/>
      </c>
      <c r="U426" s="95">
        <f>IF(AND(V426="",W426="")=TRUE,0,IF(AND(V426="勝",W426="敗")=TRUE,1,IF(AND(W426="勝",V426="敗")=TRUE,1,IF(AND(V426="勝",W426="")=TRUE,2,IF(AND(W426="勝",V426="")=TRUE,2,IF(AND(V426="敗",W426="")=TRUE,3,IF(AND(W426="敗",V426="")=TRUE,3,0)))))))</f>
        <v>0</v>
      </c>
      <c r="V426" s="95" t="str">
        <f>IF(L426="","",P426)</f>
        <v/>
      </c>
      <c r="W426" s="95" t="str">
        <f>IF(L428="","",P428)</f>
        <v/>
      </c>
      <c r="X426" s="95"/>
    </row>
    <row r="427" spans="1:24" ht="21" customHeight="1">
      <c r="A427" s="5">
        <v>106</v>
      </c>
      <c r="B427" s="140"/>
      <c r="C427" s="141" t="str">
        <f>IF(B427="","",TEXT(B427,"(aaa)"))</f>
        <v/>
      </c>
      <c r="D427" s="62" t="s">
        <v>39</v>
      </c>
      <c r="E427" s="11" t="s">
        <v>42</v>
      </c>
      <c r="F427" s="70" t="s">
        <v>27</v>
      </c>
      <c r="G427" s="63" t="s">
        <v>28</v>
      </c>
      <c r="H427" s="66" t="s">
        <v>44</v>
      </c>
      <c r="I427" s="20" t="s">
        <v>19</v>
      </c>
      <c r="J427" s="76" t="s">
        <v>21</v>
      </c>
      <c r="K427" s="76" t="s">
        <v>22</v>
      </c>
      <c r="L427" s="35" t="s">
        <v>111</v>
      </c>
      <c r="M427" s="48"/>
      <c r="N427" s="1"/>
      <c r="O427" s="101" t="str">
        <f>IF(AND(O426="",O428="")=TRUE,"",V427/SUM(V427:X427)*100)</f>
        <v/>
      </c>
      <c r="P427" s="45" t="str">
        <f>IF(AND(L426="",L428="")=TRUE,"",V427&amp;"勝"&amp;W427&amp;"敗"&amp;X427&amp;"引")</f>
        <v/>
      </c>
      <c r="U427" s="95"/>
      <c r="V427" s="95">
        <f>IF(U426=2,V423+1,IF(U426=0,0,V423))</f>
        <v>0</v>
      </c>
      <c r="W427" s="95">
        <f>IF(U426=3,W423+1,IF(U426=0,0,W423))</f>
        <v>0</v>
      </c>
      <c r="X427" s="95">
        <f>IF(U426=1,X423+1,X423)</f>
        <v>0</v>
      </c>
    </row>
    <row r="428" spans="1:24" ht="21" customHeight="1" thickBot="1">
      <c r="A428" s="6"/>
      <c r="B428" s="7"/>
      <c r="C428" s="7"/>
      <c r="D428" s="75"/>
      <c r="E428" s="17"/>
      <c r="F428" s="80"/>
      <c r="G428" s="105">
        <v>10000</v>
      </c>
      <c r="H428" s="67">
        <v>0.15</v>
      </c>
      <c r="I428" s="22">
        <f>E428+F428</f>
        <v>0</v>
      </c>
      <c r="J428" s="57">
        <f>I428-H428</f>
        <v>-0.15</v>
      </c>
      <c r="K428" s="57">
        <f>I428+H428</f>
        <v>0.15</v>
      </c>
      <c r="L428" s="53"/>
      <c r="M428" s="53"/>
      <c r="N428" s="8"/>
      <c r="O428" s="103" t="str">
        <f>IF(L428&lt;&gt;"",IF(M428="○",100,IF(M428="×",-100,"")),"")</f>
        <v/>
      </c>
      <c r="P428" s="54" t="str">
        <f>IF(M428="○","勝",IF(M428="×","敗",""))</f>
        <v/>
      </c>
      <c r="Q428" s="185"/>
      <c r="R428" s="186"/>
      <c r="S428" s="186"/>
      <c r="T428" s="187"/>
      <c r="U428" s="95"/>
      <c r="V428" s="95"/>
      <c r="W428" s="95"/>
      <c r="X428" s="95"/>
    </row>
    <row r="429" spans="1:24" ht="21" customHeight="1">
      <c r="A429" s="9" t="s">
        <v>112</v>
      </c>
      <c r="B429" s="28" t="s">
        <v>40</v>
      </c>
      <c r="C429" s="28" t="s">
        <v>37</v>
      </c>
      <c r="D429" s="61" t="s">
        <v>39</v>
      </c>
      <c r="E429" s="15" t="s">
        <v>41</v>
      </c>
      <c r="F429" s="61" t="s">
        <v>27</v>
      </c>
      <c r="G429" s="51" t="s">
        <v>28</v>
      </c>
      <c r="H429" s="64" t="s">
        <v>43</v>
      </c>
      <c r="I429" s="21" t="s">
        <v>20</v>
      </c>
      <c r="J429" s="31" t="s">
        <v>21</v>
      </c>
      <c r="K429" s="31" t="s">
        <v>22</v>
      </c>
      <c r="L429" s="32" t="s">
        <v>111</v>
      </c>
      <c r="M429" s="36" t="s">
        <v>46</v>
      </c>
      <c r="N429" s="33" t="s">
        <v>113</v>
      </c>
      <c r="O429" s="100" t="s">
        <v>12</v>
      </c>
      <c r="P429" s="34" t="s">
        <v>13</v>
      </c>
      <c r="U429" s="95"/>
      <c r="V429" s="95"/>
      <c r="W429" s="95"/>
      <c r="X429" s="95"/>
    </row>
    <row r="430" spans="1:24" ht="21" customHeight="1">
      <c r="A430" s="4"/>
      <c r="B430" s="3"/>
      <c r="C430" s="3"/>
      <c r="D430" s="135"/>
      <c r="E430" s="16"/>
      <c r="F430" s="79"/>
      <c r="G430" s="68">
        <v>10000</v>
      </c>
      <c r="H430" s="65">
        <v>0.15</v>
      </c>
      <c r="I430" s="19">
        <f>E430+F430</f>
        <v>0</v>
      </c>
      <c r="J430" s="2">
        <f>I430+H430</f>
        <v>0.15</v>
      </c>
      <c r="K430" s="2">
        <f>I430-H430</f>
        <v>-0.15</v>
      </c>
      <c r="L430" s="47"/>
      <c r="M430" s="47"/>
      <c r="N430" s="1"/>
      <c r="O430" s="101" t="str">
        <f>IF(L430&lt;&gt;"",IF(M430="○",100,IF(M430="×",-100,"")),"")</f>
        <v/>
      </c>
      <c r="P430" s="45" t="str">
        <f>IF(M430="○","勝",IF(M430="×","敗",""))</f>
        <v/>
      </c>
      <c r="U430" s="95">
        <f>IF(AND(V430="",W430="")=TRUE,0,IF(AND(V430="勝",W430="敗")=TRUE,1,IF(AND(W430="勝",V430="敗")=TRUE,1,IF(AND(V430="勝",W430="")=TRUE,2,IF(AND(W430="勝",V430="")=TRUE,2,IF(AND(V430="敗",W430="")=TRUE,3,IF(AND(W430="敗",V430="")=TRUE,3,0)))))))</f>
        <v>0</v>
      </c>
      <c r="V430" s="95" t="str">
        <f>IF(L430="","",P430)</f>
        <v/>
      </c>
      <c r="W430" s="95" t="str">
        <f>IF(L432="","",P432)</f>
        <v/>
      </c>
      <c r="X430" s="95"/>
    </row>
    <row r="431" spans="1:24" ht="21" customHeight="1">
      <c r="A431" s="5">
        <v>107</v>
      </c>
      <c r="B431" s="140"/>
      <c r="C431" s="141" t="str">
        <f>IF(B431="","",TEXT(B431,"(aaa)"))</f>
        <v/>
      </c>
      <c r="D431" s="62" t="s">
        <v>39</v>
      </c>
      <c r="E431" s="11" t="s">
        <v>42</v>
      </c>
      <c r="F431" s="70" t="s">
        <v>27</v>
      </c>
      <c r="G431" s="63" t="s">
        <v>28</v>
      </c>
      <c r="H431" s="66" t="s">
        <v>44</v>
      </c>
      <c r="I431" s="20" t="s">
        <v>19</v>
      </c>
      <c r="J431" s="76" t="s">
        <v>21</v>
      </c>
      <c r="K431" s="76" t="s">
        <v>22</v>
      </c>
      <c r="L431" s="35" t="s">
        <v>111</v>
      </c>
      <c r="M431" s="48"/>
      <c r="N431" s="1"/>
      <c r="O431" s="101" t="str">
        <f>IF(AND(O430="",O432="")=TRUE,"",V431/SUM(V431:X431)*100)</f>
        <v/>
      </c>
      <c r="P431" s="45" t="str">
        <f>IF(AND(L430="",L432="")=TRUE,"",V431&amp;"勝"&amp;W431&amp;"敗"&amp;X431&amp;"引")</f>
        <v/>
      </c>
      <c r="U431" s="95"/>
      <c r="V431" s="95">
        <f>IF(U430=2,V427+1,IF(U430=0,0,V427))</f>
        <v>0</v>
      </c>
      <c r="W431" s="95">
        <f>IF(U430=3,W427+1,IF(U430=0,0,W427))</f>
        <v>0</v>
      </c>
      <c r="X431" s="95">
        <f>IF(U430=1,X427+1,X427)</f>
        <v>0</v>
      </c>
    </row>
    <row r="432" spans="1:24" ht="21" customHeight="1" thickBot="1">
      <c r="A432" s="6"/>
      <c r="B432" s="7"/>
      <c r="C432" s="7"/>
      <c r="D432" s="75"/>
      <c r="E432" s="17"/>
      <c r="F432" s="80"/>
      <c r="G432" s="105">
        <v>10000</v>
      </c>
      <c r="H432" s="67">
        <v>0.15</v>
      </c>
      <c r="I432" s="22">
        <f>E432+F432</f>
        <v>0</v>
      </c>
      <c r="J432" s="57">
        <f>I432-H432</f>
        <v>-0.15</v>
      </c>
      <c r="K432" s="57">
        <f>I432+H432</f>
        <v>0.15</v>
      </c>
      <c r="L432" s="53"/>
      <c r="M432" s="53"/>
      <c r="N432" s="8"/>
      <c r="O432" s="103" t="str">
        <f>IF(L432&lt;&gt;"",IF(M432="○",100,IF(M432="×",-100,"")),"")</f>
        <v/>
      </c>
      <c r="P432" s="54" t="str">
        <f>IF(M432="○","勝",IF(M432="×","敗",""))</f>
        <v/>
      </c>
      <c r="Q432" s="185"/>
      <c r="R432" s="186"/>
      <c r="S432" s="186"/>
      <c r="T432" s="187"/>
      <c r="U432" s="95"/>
      <c r="V432" s="95"/>
      <c r="W432" s="95"/>
      <c r="X432" s="95"/>
    </row>
    <row r="433" spans="1:24" ht="21" customHeight="1">
      <c r="A433" s="9" t="s">
        <v>112</v>
      </c>
      <c r="B433" s="28" t="s">
        <v>40</v>
      </c>
      <c r="C433" s="28" t="s">
        <v>37</v>
      </c>
      <c r="D433" s="61" t="s">
        <v>39</v>
      </c>
      <c r="E433" s="15" t="s">
        <v>41</v>
      </c>
      <c r="F433" s="61" t="s">
        <v>27</v>
      </c>
      <c r="G433" s="51" t="s">
        <v>28</v>
      </c>
      <c r="H433" s="64" t="s">
        <v>43</v>
      </c>
      <c r="I433" s="21" t="s">
        <v>20</v>
      </c>
      <c r="J433" s="31" t="s">
        <v>21</v>
      </c>
      <c r="K433" s="31" t="s">
        <v>22</v>
      </c>
      <c r="L433" s="32" t="s">
        <v>111</v>
      </c>
      <c r="M433" s="36" t="s">
        <v>46</v>
      </c>
      <c r="N433" s="33" t="s">
        <v>113</v>
      </c>
      <c r="O433" s="100" t="s">
        <v>12</v>
      </c>
      <c r="P433" s="34" t="s">
        <v>13</v>
      </c>
      <c r="U433" s="95"/>
      <c r="V433" s="95"/>
      <c r="W433" s="95"/>
      <c r="X433" s="95"/>
    </row>
    <row r="434" spans="1:24" ht="21" customHeight="1">
      <c r="A434" s="4"/>
      <c r="B434" s="3"/>
      <c r="C434" s="3"/>
      <c r="D434" s="135"/>
      <c r="E434" s="16"/>
      <c r="F434" s="79"/>
      <c r="G434" s="68">
        <v>10000</v>
      </c>
      <c r="H434" s="65">
        <v>0.15</v>
      </c>
      <c r="I434" s="19">
        <f>E434+F434</f>
        <v>0</v>
      </c>
      <c r="J434" s="2">
        <f>I434+H434</f>
        <v>0.15</v>
      </c>
      <c r="K434" s="2">
        <f>I434-H434</f>
        <v>-0.15</v>
      </c>
      <c r="L434" s="47"/>
      <c r="M434" s="47"/>
      <c r="N434" s="1"/>
      <c r="O434" s="101" t="str">
        <f>IF(L434&lt;&gt;"",IF(M434="○",100,IF(M434="×",-100,"")),"")</f>
        <v/>
      </c>
      <c r="P434" s="45" t="str">
        <f>IF(M434="○","勝",IF(M434="×","敗",""))</f>
        <v/>
      </c>
      <c r="U434" s="95">
        <f>IF(AND(V434="",W434="")=TRUE,0,IF(AND(V434="勝",W434="敗")=TRUE,1,IF(AND(W434="勝",V434="敗")=TRUE,1,IF(AND(V434="勝",W434="")=TRUE,2,IF(AND(W434="勝",V434="")=TRUE,2,IF(AND(V434="敗",W434="")=TRUE,3,IF(AND(W434="敗",V434="")=TRUE,3,0)))))))</f>
        <v>0</v>
      </c>
      <c r="V434" s="95" t="str">
        <f>IF(L434="","",P434)</f>
        <v/>
      </c>
      <c r="W434" s="95" t="str">
        <f>IF(L436="","",P436)</f>
        <v/>
      </c>
      <c r="X434" s="95"/>
    </row>
    <row r="435" spans="1:24" ht="21" customHeight="1">
      <c r="A435" s="5">
        <v>108</v>
      </c>
      <c r="B435" s="140"/>
      <c r="C435" s="141" t="str">
        <f>IF(B435="","",TEXT(B435,"(aaa)"))</f>
        <v/>
      </c>
      <c r="D435" s="62" t="s">
        <v>39</v>
      </c>
      <c r="E435" s="11" t="s">
        <v>42</v>
      </c>
      <c r="F435" s="70" t="s">
        <v>27</v>
      </c>
      <c r="G435" s="63" t="s">
        <v>28</v>
      </c>
      <c r="H435" s="66" t="s">
        <v>44</v>
      </c>
      <c r="I435" s="20" t="s">
        <v>19</v>
      </c>
      <c r="J435" s="76" t="s">
        <v>21</v>
      </c>
      <c r="K435" s="76" t="s">
        <v>22</v>
      </c>
      <c r="L435" s="35" t="s">
        <v>111</v>
      </c>
      <c r="M435" s="48"/>
      <c r="N435" s="1"/>
      <c r="O435" s="101" t="str">
        <f>IF(AND(O434="",O436="")=TRUE,"",V435/SUM(V435:X435)*100)</f>
        <v/>
      </c>
      <c r="P435" s="45" t="str">
        <f>IF(AND(L434="",L436="")=TRUE,"",V435&amp;"勝"&amp;W435&amp;"敗"&amp;X435&amp;"引")</f>
        <v/>
      </c>
      <c r="U435" s="95"/>
      <c r="V435" s="95">
        <f>IF(U434=2,V431+1,IF(U434=0,0,V431))</f>
        <v>0</v>
      </c>
      <c r="W435" s="95">
        <f>IF(U434=3,W431+1,IF(U434=0,0,W431))</f>
        <v>0</v>
      </c>
      <c r="X435" s="95">
        <f>IF(U434=1,X431+1,X431)</f>
        <v>0</v>
      </c>
    </row>
    <row r="436" spans="1:24" ht="21" customHeight="1" thickBot="1">
      <c r="A436" s="6"/>
      <c r="B436" s="7"/>
      <c r="C436" s="7"/>
      <c r="D436" s="75"/>
      <c r="E436" s="17"/>
      <c r="F436" s="80"/>
      <c r="G436" s="105">
        <v>10000</v>
      </c>
      <c r="H436" s="67">
        <v>0.15</v>
      </c>
      <c r="I436" s="22">
        <f>E436+F436</f>
        <v>0</v>
      </c>
      <c r="J436" s="57">
        <f>I436-H436</f>
        <v>-0.15</v>
      </c>
      <c r="K436" s="57">
        <f>I436+H436</f>
        <v>0.15</v>
      </c>
      <c r="L436" s="53"/>
      <c r="M436" s="53"/>
      <c r="N436" s="8"/>
      <c r="O436" s="103" t="str">
        <f>IF(L436&lt;&gt;"",IF(M436="○",100,IF(M436="×",-100,"")),"")</f>
        <v/>
      </c>
      <c r="P436" s="54" t="str">
        <f>IF(M436="○","勝",IF(M436="×","敗",""))</f>
        <v/>
      </c>
      <c r="Q436" s="185"/>
      <c r="R436" s="186"/>
      <c r="S436" s="186"/>
      <c r="T436" s="187"/>
      <c r="U436" s="95"/>
      <c r="V436" s="95"/>
      <c r="W436" s="95"/>
      <c r="X436" s="95"/>
    </row>
    <row r="437" spans="1:24" ht="21" customHeight="1">
      <c r="A437" s="9" t="s">
        <v>112</v>
      </c>
      <c r="B437" s="28" t="s">
        <v>40</v>
      </c>
      <c r="C437" s="28" t="s">
        <v>37</v>
      </c>
      <c r="D437" s="61" t="s">
        <v>39</v>
      </c>
      <c r="E437" s="15" t="s">
        <v>41</v>
      </c>
      <c r="F437" s="61" t="s">
        <v>27</v>
      </c>
      <c r="G437" s="51" t="s">
        <v>28</v>
      </c>
      <c r="H437" s="64" t="s">
        <v>43</v>
      </c>
      <c r="I437" s="21" t="s">
        <v>20</v>
      </c>
      <c r="J437" s="31" t="s">
        <v>21</v>
      </c>
      <c r="K437" s="31" t="s">
        <v>22</v>
      </c>
      <c r="L437" s="32" t="s">
        <v>111</v>
      </c>
      <c r="M437" s="36" t="s">
        <v>46</v>
      </c>
      <c r="N437" s="33" t="s">
        <v>113</v>
      </c>
      <c r="O437" s="100" t="s">
        <v>12</v>
      </c>
      <c r="P437" s="34" t="s">
        <v>13</v>
      </c>
      <c r="U437" s="95"/>
      <c r="V437" s="95"/>
      <c r="W437" s="95"/>
      <c r="X437" s="95"/>
    </row>
    <row r="438" spans="1:24" ht="21" customHeight="1">
      <c r="A438" s="4"/>
      <c r="B438" s="3"/>
      <c r="C438" s="3"/>
      <c r="D438" s="135"/>
      <c r="E438" s="16"/>
      <c r="F438" s="79"/>
      <c r="G438" s="68">
        <v>10000</v>
      </c>
      <c r="H438" s="65">
        <v>0.15</v>
      </c>
      <c r="I438" s="19">
        <f>E438+F438</f>
        <v>0</v>
      </c>
      <c r="J438" s="2">
        <f>I438+H438</f>
        <v>0.15</v>
      </c>
      <c r="K438" s="2">
        <f>I438-H438</f>
        <v>-0.15</v>
      </c>
      <c r="L438" s="47"/>
      <c r="M438" s="47"/>
      <c r="N438" s="1"/>
      <c r="O438" s="101" t="str">
        <f>IF(L438&lt;&gt;"",IF(M438="○",100,IF(M438="×",-100,"")),"")</f>
        <v/>
      </c>
      <c r="P438" s="45" t="str">
        <f>IF(M438="○","勝",IF(M438="×","敗",""))</f>
        <v/>
      </c>
      <c r="U438" s="95">
        <f>IF(AND(V438="",W438="")=TRUE,0,IF(AND(V438="勝",W438="敗")=TRUE,1,IF(AND(W438="勝",V438="敗")=TRUE,1,IF(AND(V438="勝",W438="")=TRUE,2,IF(AND(W438="勝",V438="")=TRUE,2,IF(AND(V438="敗",W438="")=TRUE,3,IF(AND(W438="敗",V438="")=TRUE,3,0)))))))</f>
        <v>0</v>
      </c>
      <c r="V438" s="95" t="str">
        <f>IF(L438="","",P438)</f>
        <v/>
      </c>
      <c r="W438" s="95" t="str">
        <f>IF(L440="","",P440)</f>
        <v/>
      </c>
      <c r="X438" s="95"/>
    </row>
    <row r="439" spans="1:24" ht="21" customHeight="1">
      <c r="A439" s="5">
        <v>109</v>
      </c>
      <c r="B439" s="140"/>
      <c r="C439" s="141" t="str">
        <f>IF(B439="","",TEXT(B439,"(aaa)"))</f>
        <v/>
      </c>
      <c r="D439" s="62" t="s">
        <v>39</v>
      </c>
      <c r="E439" s="11" t="s">
        <v>42</v>
      </c>
      <c r="F439" s="70" t="s">
        <v>27</v>
      </c>
      <c r="G439" s="63" t="s">
        <v>28</v>
      </c>
      <c r="H439" s="66" t="s">
        <v>44</v>
      </c>
      <c r="I439" s="20" t="s">
        <v>19</v>
      </c>
      <c r="J439" s="76" t="s">
        <v>21</v>
      </c>
      <c r="K439" s="76" t="s">
        <v>22</v>
      </c>
      <c r="L439" s="35" t="s">
        <v>111</v>
      </c>
      <c r="M439" s="48"/>
      <c r="N439" s="1"/>
      <c r="O439" s="101" t="str">
        <f>IF(AND(O438="",O440="")=TRUE,"",V439/SUM(V439:X439)*100)</f>
        <v/>
      </c>
      <c r="P439" s="45" t="str">
        <f>IF(AND(L438="",L440="")=TRUE,"",V439&amp;"勝"&amp;W439&amp;"敗"&amp;X439&amp;"引")</f>
        <v/>
      </c>
      <c r="U439" s="95"/>
      <c r="V439" s="95">
        <f>IF(U438=2,V435+1,IF(U438=0,0,V435))</f>
        <v>0</v>
      </c>
      <c r="W439" s="95">
        <f>IF(U438=3,W435+1,IF(U438=0,0,W435))</f>
        <v>0</v>
      </c>
      <c r="X439" s="95">
        <f>IF(U438=1,X435+1,X435)</f>
        <v>0</v>
      </c>
    </row>
    <row r="440" spans="1:24" ht="21" customHeight="1" thickBot="1">
      <c r="A440" s="6"/>
      <c r="B440" s="7"/>
      <c r="C440" s="7"/>
      <c r="D440" s="75"/>
      <c r="E440" s="17"/>
      <c r="F440" s="80"/>
      <c r="G440" s="105">
        <v>10000</v>
      </c>
      <c r="H440" s="67">
        <v>0.15</v>
      </c>
      <c r="I440" s="22">
        <f>E440+F440</f>
        <v>0</v>
      </c>
      <c r="J440" s="57">
        <f>I440-H440</f>
        <v>-0.15</v>
      </c>
      <c r="K440" s="57">
        <f>I440+H440</f>
        <v>0.15</v>
      </c>
      <c r="L440" s="53"/>
      <c r="M440" s="53"/>
      <c r="N440" s="8"/>
      <c r="O440" s="103" t="str">
        <f>IF(L440&lt;&gt;"",IF(M440="○",100,IF(M440="×",-100,"")),"")</f>
        <v/>
      </c>
      <c r="P440" s="54" t="str">
        <f>IF(M440="○","勝",IF(M440="×","敗",""))</f>
        <v/>
      </c>
      <c r="Q440" s="185"/>
      <c r="R440" s="186"/>
      <c r="S440" s="186"/>
      <c r="T440" s="187"/>
      <c r="U440" s="95"/>
      <c r="V440" s="95"/>
      <c r="W440" s="95"/>
      <c r="X440" s="95"/>
    </row>
    <row r="441" spans="1:24" ht="21" customHeight="1">
      <c r="A441" s="9" t="s">
        <v>112</v>
      </c>
      <c r="B441" s="28" t="s">
        <v>40</v>
      </c>
      <c r="C441" s="28" t="s">
        <v>37</v>
      </c>
      <c r="D441" s="61" t="s">
        <v>39</v>
      </c>
      <c r="E441" s="15" t="s">
        <v>41</v>
      </c>
      <c r="F441" s="61" t="s">
        <v>27</v>
      </c>
      <c r="G441" s="51" t="s">
        <v>28</v>
      </c>
      <c r="H441" s="64" t="s">
        <v>43</v>
      </c>
      <c r="I441" s="21" t="s">
        <v>20</v>
      </c>
      <c r="J441" s="31" t="s">
        <v>21</v>
      </c>
      <c r="K441" s="31" t="s">
        <v>22</v>
      </c>
      <c r="L441" s="32" t="s">
        <v>111</v>
      </c>
      <c r="M441" s="36" t="s">
        <v>46</v>
      </c>
      <c r="N441" s="33" t="s">
        <v>113</v>
      </c>
      <c r="O441" s="100" t="s">
        <v>12</v>
      </c>
      <c r="P441" s="34" t="s">
        <v>13</v>
      </c>
      <c r="U441" s="95"/>
      <c r="V441" s="95"/>
      <c r="W441" s="95"/>
      <c r="X441" s="95"/>
    </row>
    <row r="442" spans="1:24" ht="21" customHeight="1">
      <c r="A442" s="4"/>
      <c r="B442" s="3"/>
      <c r="C442" s="3"/>
      <c r="D442" s="135"/>
      <c r="E442" s="16"/>
      <c r="F442" s="79"/>
      <c r="G442" s="68">
        <v>10000</v>
      </c>
      <c r="H442" s="65">
        <v>0.15</v>
      </c>
      <c r="I442" s="19">
        <f>E442+F442</f>
        <v>0</v>
      </c>
      <c r="J442" s="2">
        <f>I442+H442</f>
        <v>0.15</v>
      </c>
      <c r="K442" s="2">
        <f>I442-H442</f>
        <v>-0.15</v>
      </c>
      <c r="L442" s="47"/>
      <c r="M442" s="47"/>
      <c r="N442" s="1"/>
      <c r="O442" s="101" t="str">
        <f>IF(L442&lt;&gt;"",IF(M442="○",100,IF(M442="×",-100,"")),"")</f>
        <v/>
      </c>
      <c r="P442" s="45" t="str">
        <f>IF(M442="○","勝",IF(M442="×","敗",""))</f>
        <v/>
      </c>
      <c r="U442" s="95">
        <f>IF(AND(V442="",W442="")=TRUE,0,IF(AND(V442="勝",W442="敗")=TRUE,1,IF(AND(W442="勝",V442="敗")=TRUE,1,IF(AND(V442="勝",W442="")=TRUE,2,IF(AND(W442="勝",V442="")=TRUE,2,IF(AND(V442="敗",W442="")=TRUE,3,IF(AND(W442="敗",V442="")=TRUE,3,0)))))))</f>
        <v>0</v>
      </c>
      <c r="V442" s="95" t="str">
        <f>IF(L442="","",P442)</f>
        <v/>
      </c>
      <c r="W442" s="95" t="str">
        <f>IF(L444="","",P444)</f>
        <v/>
      </c>
      <c r="X442" s="95"/>
    </row>
    <row r="443" spans="1:24" ht="21" customHeight="1">
      <c r="A443" s="5">
        <v>110</v>
      </c>
      <c r="B443" s="140"/>
      <c r="C443" s="141" t="str">
        <f>IF(B443="","",TEXT(B443,"(aaa)"))</f>
        <v/>
      </c>
      <c r="D443" s="62" t="s">
        <v>39</v>
      </c>
      <c r="E443" s="11" t="s">
        <v>42</v>
      </c>
      <c r="F443" s="70" t="s">
        <v>27</v>
      </c>
      <c r="G443" s="63" t="s">
        <v>28</v>
      </c>
      <c r="H443" s="66" t="s">
        <v>44</v>
      </c>
      <c r="I443" s="20" t="s">
        <v>19</v>
      </c>
      <c r="J443" s="76" t="s">
        <v>21</v>
      </c>
      <c r="K443" s="76" t="s">
        <v>22</v>
      </c>
      <c r="L443" s="35" t="s">
        <v>111</v>
      </c>
      <c r="M443" s="48"/>
      <c r="N443" s="1"/>
      <c r="O443" s="101" t="str">
        <f>IF(AND(O442="",O444="")=TRUE,"",V443/SUM(V443:X443)*100)</f>
        <v/>
      </c>
      <c r="P443" s="45" t="str">
        <f>IF(AND(L442="",L444="")=TRUE,"",V443&amp;"勝"&amp;W443&amp;"敗"&amp;X443&amp;"引")</f>
        <v/>
      </c>
      <c r="U443" s="95"/>
      <c r="V443" s="95">
        <f>IF(U442=2,V439+1,IF(U442=0,0,V439))</f>
        <v>0</v>
      </c>
      <c r="W443" s="95">
        <f>IF(U442=3,W439+1,IF(U442=0,0,W439))</f>
        <v>0</v>
      </c>
      <c r="X443" s="95">
        <f>IF(U442=1,X439+1,X439)</f>
        <v>0</v>
      </c>
    </row>
    <row r="444" spans="1:24" ht="21" customHeight="1" thickBot="1">
      <c r="A444" s="6"/>
      <c r="B444" s="7"/>
      <c r="C444" s="7"/>
      <c r="D444" s="75"/>
      <c r="E444" s="17"/>
      <c r="F444" s="80"/>
      <c r="G444" s="105">
        <v>10000</v>
      </c>
      <c r="H444" s="67">
        <v>0.15</v>
      </c>
      <c r="I444" s="22">
        <f>E444+F444</f>
        <v>0</v>
      </c>
      <c r="J444" s="57">
        <f>I444-H444</f>
        <v>-0.15</v>
      </c>
      <c r="K444" s="57">
        <f>I444+H444</f>
        <v>0.15</v>
      </c>
      <c r="L444" s="53"/>
      <c r="M444" s="53"/>
      <c r="N444" s="8"/>
      <c r="O444" s="103" t="str">
        <f>IF(L444&lt;&gt;"",IF(M444="○",100,IF(M444="×",-100,"")),"")</f>
        <v/>
      </c>
      <c r="P444" s="54" t="str">
        <f>IF(M444="○","勝",IF(M444="×","敗",""))</f>
        <v/>
      </c>
      <c r="Q444" s="185"/>
      <c r="R444" s="186"/>
      <c r="S444" s="186"/>
      <c r="T444" s="187"/>
      <c r="U444" s="95"/>
      <c r="V444" s="95"/>
      <c r="W444" s="95"/>
      <c r="X444" s="95"/>
    </row>
    <row r="445" spans="1:24" ht="21" customHeight="1">
      <c r="A445" s="9" t="s">
        <v>112</v>
      </c>
      <c r="B445" s="28" t="s">
        <v>40</v>
      </c>
      <c r="C445" s="28" t="s">
        <v>37</v>
      </c>
      <c r="D445" s="61" t="s">
        <v>39</v>
      </c>
      <c r="E445" s="15" t="s">
        <v>41</v>
      </c>
      <c r="F445" s="61" t="s">
        <v>27</v>
      </c>
      <c r="G445" s="51" t="s">
        <v>28</v>
      </c>
      <c r="H445" s="64" t="s">
        <v>43</v>
      </c>
      <c r="I445" s="21" t="s">
        <v>20</v>
      </c>
      <c r="J445" s="31" t="s">
        <v>21</v>
      </c>
      <c r="K445" s="31" t="s">
        <v>22</v>
      </c>
      <c r="L445" s="32" t="s">
        <v>111</v>
      </c>
      <c r="M445" s="36" t="s">
        <v>46</v>
      </c>
      <c r="N445" s="33" t="s">
        <v>113</v>
      </c>
      <c r="O445" s="100" t="s">
        <v>12</v>
      </c>
      <c r="P445" s="34" t="s">
        <v>13</v>
      </c>
      <c r="U445" s="95"/>
      <c r="V445" s="95"/>
      <c r="W445" s="95"/>
      <c r="X445" s="95"/>
    </row>
    <row r="446" spans="1:24" ht="21" customHeight="1">
      <c r="A446" s="4"/>
      <c r="B446" s="3"/>
      <c r="C446" s="3"/>
      <c r="D446" s="135"/>
      <c r="E446" s="16"/>
      <c r="F446" s="79"/>
      <c r="G446" s="68">
        <v>10000</v>
      </c>
      <c r="H446" s="65">
        <v>0.15</v>
      </c>
      <c r="I446" s="19">
        <f>E446+F446</f>
        <v>0</v>
      </c>
      <c r="J446" s="2">
        <f>I446+H446</f>
        <v>0.15</v>
      </c>
      <c r="K446" s="2">
        <f>I446-H446</f>
        <v>-0.15</v>
      </c>
      <c r="L446" s="47"/>
      <c r="M446" s="47"/>
      <c r="N446" s="1"/>
      <c r="O446" s="101" t="str">
        <f>IF(L446&lt;&gt;"",IF(M446="○",100,IF(M446="×",-100,"")),"")</f>
        <v/>
      </c>
      <c r="P446" s="45" t="str">
        <f>IF(M446="○","勝",IF(M446="×","敗",""))</f>
        <v/>
      </c>
      <c r="U446" s="95">
        <f>IF(AND(V446="",W446="")=TRUE,0,IF(AND(V446="勝",W446="敗")=TRUE,1,IF(AND(W446="勝",V446="敗")=TRUE,1,IF(AND(V446="勝",W446="")=TRUE,2,IF(AND(W446="勝",V446="")=TRUE,2,IF(AND(V446="敗",W446="")=TRUE,3,IF(AND(W446="敗",V446="")=TRUE,3,0)))))))</f>
        <v>0</v>
      </c>
      <c r="V446" s="95" t="str">
        <f>IF(L446="","",P446)</f>
        <v/>
      </c>
      <c r="W446" s="95" t="str">
        <f>IF(L448="","",P448)</f>
        <v/>
      </c>
      <c r="X446" s="95"/>
    </row>
    <row r="447" spans="1:24" ht="21" customHeight="1">
      <c r="A447" s="5">
        <v>111</v>
      </c>
      <c r="B447" s="140"/>
      <c r="C447" s="141" t="str">
        <f>IF(B447="","",TEXT(B447,"(aaa)"))</f>
        <v/>
      </c>
      <c r="D447" s="62" t="s">
        <v>39</v>
      </c>
      <c r="E447" s="11" t="s">
        <v>42</v>
      </c>
      <c r="F447" s="70" t="s">
        <v>27</v>
      </c>
      <c r="G447" s="63" t="s">
        <v>28</v>
      </c>
      <c r="H447" s="66" t="s">
        <v>44</v>
      </c>
      <c r="I447" s="20" t="s">
        <v>19</v>
      </c>
      <c r="J447" s="76" t="s">
        <v>21</v>
      </c>
      <c r="K447" s="76" t="s">
        <v>22</v>
      </c>
      <c r="L447" s="35" t="s">
        <v>111</v>
      </c>
      <c r="M447" s="48"/>
      <c r="N447" s="1"/>
      <c r="O447" s="101" t="str">
        <f>IF(AND(O446="",O448="")=TRUE,"",V447/SUM(V447:X447)*100)</f>
        <v/>
      </c>
      <c r="P447" s="45" t="str">
        <f>IF(AND(L446="",L448="")=TRUE,"",V447&amp;"勝"&amp;W447&amp;"敗"&amp;X447&amp;"引")</f>
        <v/>
      </c>
      <c r="U447" s="95"/>
      <c r="V447" s="95">
        <f>IF(U446=2,V443+1,IF(U446=0,0,V443))</f>
        <v>0</v>
      </c>
      <c r="W447" s="95">
        <f>IF(U446=3,W443+1,IF(U446=0,0,W443))</f>
        <v>0</v>
      </c>
      <c r="X447" s="95">
        <f>IF(U446=1,X443+1,X443)</f>
        <v>0</v>
      </c>
    </row>
    <row r="448" spans="1:24" ht="21" customHeight="1" thickBot="1">
      <c r="A448" s="6"/>
      <c r="B448" s="7"/>
      <c r="C448" s="7"/>
      <c r="D448" s="75"/>
      <c r="E448" s="17"/>
      <c r="F448" s="80"/>
      <c r="G448" s="105">
        <v>10000</v>
      </c>
      <c r="H448" s="67">
        <v>0.15</v>
      </c>
      <c r="I448" s="22">
        <f>E448+F448</f>
        <v>0</v>
      </c>
      <c r="J448" s="57">
        <f>I448-H448</f>
        <v>-0.15</v>
      </c>
      <c r="K448" s="57">
        <f>I448+H448</f>
        <v>0.15</v>
      </c>
      <c r="L448" s="53"/>
      <c r="M448" s="53"/>
      <c r="N448" s="8"/>
      <c r="O448" s="103" t="str">
        <f>IF(L448&lt;&gt;"",IF(M448="○",100,IF(M448="×",-100,"")),"")</f>
        <v/>
      </c>
      <c r="P448" s="54" t="str">
        <f>IF(M448="○","勝",IF(M448="×","敗",""))</f>
        <v/>
      </c>
      <c r="Q448" s="185"/>
      <c r="R448" s="186"/>
      <c r="S448" s="186"/>
      <c r="T448" s="187"/>
      <c r="U448" s="95"/>
      <c r="V448" s="95"/>
      <c r="W448" s="95"/>
      <c r="X448" s="95"/>
    </row>
    <row r="449" spans="1:24" ht="21" customHeight="1">
      <c r="A449" s="9" t="s">
        <v>112</v>
      </c>
      <c r="B449" s="28" t="s">
        <v>40</v>
      </c>
      <c r="C449" s="28" t="s">
        <v>37</v>
      </c>
      <c r="D449" s="61" t="s">
        <v>39</v>
      </c>
      <c r="E449" s="15" t="s">
        <v>41</v>
      </c>
      <c r="F449" s="61" t="s">
        <v>27</v>
      </c>
      <c r="G449" s="51" t="s">
        <v>28</v>
      </c>
      <c r="H449" s="64" t="s">
        <v>43</v>
      </c>
      <c r="I449" s="21" t="s">
        <v>20</v>
      </c>
      <c r="J449" s="31" t="s">
        <v>21</v>
      </c>
      <c r="K449" s="31" t="s">
        <v>22</v>
      </c>
      <c r="L449" s="32" t="s">
        <v>111</v>
      </c>
      <c r="M449" s="36" t="s">
        <v>46</v>
      </c>
      <c r="N449" s="33" t="s">
        <v>113</v>
      </c>
      <c r="O449" s="100" t="s">
        <v>12</v>
      </c>
      <c r="P449" s="34" t="s">
        <v>13</v>
      </c>
      <c r="U449" s="95"/>
      <c r="V449" s="95"/>
      <c r="W449" s="95"/>
      <c r="X449" s="95"/>
    </row>
    <row r="450" spans="1:24" ht="21" customHeight="1">
      <c r="A450" s="4"/>
      <c r="B450" s="3"/>
      <c r="C450" s="3"/>
      <c r="D450" s="135"/>
      <c r="E450" s="16"/>
      <c r="F450" s="79"/>
      <c r="G450" s="68">
        <v>10000</v>
      </c>
      <c r="H450" s="65">
        <v>0.15</v>
      </c>
      <c r="I450" s="19">
        <f>E450+F450</f>
        <v>0</v>
      </c>
      <c r="J450" s="2">
        <f>I450+H450</f>
        <v>0.15</v>
      </c>
      <c r="K450" s="2">
        <f>I450-H450</f>
        <v>-0.15</v>
      </c>
      <c r="L450" s="47"/>
      <c r="M450" s="47"/>
      <c r="N450" s="1"/>
      <c r="O450" s="101" t="str">
        <f>IF(L450&lt;&gt;"",IF(M450="○",100,IF(M450="×",-100,"")),"")</f>
        <v/>
      </c>
      <c r="P450" s="45" t="str">
        <f>IF(M450="○","勝",IF(M450="×","敗",""))</f>
        <v/>
      </c>
      <c r="U450" s="95">
        <f>IF(AND(V450="",W450="")=TRUE,0,IF(AND(V450="勝",W450="敗")=TRUE,1,IF(AND(W450="勝",V450="敗")=TRUE,1,IF(AND(V450="勝",W450="")=TRUE,2,IF(AND(W450="勝",V450="")=TRUE,2,IF(AND(V450="敗",W450="")=TRUE,3,IF(AND(W450="敗",V450="")=TRUE,3,0)))))))</f>
        <v>0</v>
      </c>
      <c r="V450" s="95" t="str">
        <f>IF(L450="","",P450)</f>
        <v/>
      </c>
      <c r="W450" s="95" t="str">
        <f>IF(L452="","",P452)</f>
        <v/>
      </c>
      <c r="X450" s="95"/>
    </row>
    <row r="451" spans="1:24" ht="21" customHeight="1">
      <c r="A451" s="5">
        <v>112</v>
      </c>
      <c r="B451" s="140"/>
      <c r="C451" s="141" t="str">
        <f>IF(B451="","",TEXT(B451,"(aaa)"))</f>
        <v/>
      </c>
      <c r="D451" s="62" t="s">
        <v>39</v>
      </c>
      <c r="E451" s="11" t="s">
        <v>42</v>
      </c>
      <c r="F451" s="70" t="s">
        <v>27</v>
      </c>
      <c r="G451" s="63" t="s">
        <v>28</v>
      </c>
      <c r="H451" s="66" t="s">
        <v>44</v>
      </c>
      <c r="I451" s="20" t="s">
        <v>19</v>
      </c>
      <c r="J451" s="76" t="s">
        <v>21</v>
      </c>
      <c r="K451" s="76" t="s">
        <v>22</v>
      </c>
      <c r="L451" s="35" t="s">
        <v>111</v>
      </c>
      <c r="M451" s="48"/>
      <c r="N451" s="1"/>
      <c r="O451" s="101" t="str">
        <f>IF(AND(O450="",O452="")=TRUE,"",V451/SUM(V451:X451)*100)</f>
        <v/>
      </c>
      <c r="P451" s="45" t="str">
        <f>IF(AND(L450="",L452="")=TRUE,"",V451&amp;"勝"&amp;W451&amp;"敗"&amp;X451&amp;"引")</f>
        <v/>
      </c>
      <c r="U451" s="95"/>
      <c r="V451" s="95">
        <f>IF(U450=2,V447+1,IF(U450=0,0,V447))</f>
        <v>0</v>
      </c>
      <c r="W451" s="95">
        <f>IF(U450=3,W447+1,IF(U450=0,0,W447))</f>
        <v>0</v>
      </c>
      <c r="X451" s="95">
        <f>IF(U450=1,X447+1,X447)</f>
        <v>0</v>
      </c>
    </row>
    <row r="452" spans="1:24" ht="21" customHeight="1" thickBot="1">
      <c r="A452" s="6"/>
      <c r="B452" s="7"/>
      <c r="C452" s="7"/>
      <c r="D452" s="75"/>
      <c r="E452" s="17"/>
      <c r="F452" s="80"/>
      <c r="G452" s="105">
        <v>10000</v>
      </c>
      <c r="H452" s="67">
        <v>0.15</v>
      </c>
      <c r="I452" s="22">
        <f>E452+F452</f>
        <v>0</v>
      </c>
      <c r="J452" s="57">
        <f>I452-H452</f>
        <v>-0.15</v>
      </c>
      <c r="K452" s="57">
        <f>I452+H452</f>
        <v>0.15</v>
      </c>
      <c r="L452" s="53"/>
      <c r="M452" s="53"/>
      <c r="N452" s="8"/>
      <c r="O452" s="103" t="str">
        <f>IF(L452&lt;&gt;"",IF(M452="○",100,IF(M452="×",-100,"")),"")</f>
        <v/>
      </c>
      <c r="P452" s="54" t="str">
        <f>IF(M452="○","勝",IF(M452="×","敗",""))</f>
        <v/>
      </c>
      <c r="Q452" s="185"/>
      <c r="R452" s="186"/>
      <c r="S452" s="186"/>
      <c r="T452" s="187"/>
      <c r="U452" s="95"/>
      <c r="V452" s="95"/>
      <c r="W452" s="95"/>
      <c r="X452" s="95"/>
    </row>
    <row r="453" spans="1:24" ht="21" customHeight="1">
      <c r="A453" s="9" t="s">
        <v>112</v>
      </c>
      <c r="B453" s="28" t="s">
        <v>40</v>
      </c>
      <c r="C453" s="28" t="s">
        <v>37</v>
      </c>
      <c r="D453" s="61" t="s">
        <v>39</v>
      </c>
      <c r="E453" s="15" t="s">
        <v>41</v>
      </c>
      <c r="F453" s="61" t="s">
        <v>27</v>
      </c>
      <c r="G453" s="51" t="s">
        <v>28</v>
      </c>
      <c r="H453" s="64" t="s">
        <v>43</v>
      </c>
      <c r="I453" s="21" t="s">
        <v>20</v>
      </c>
      <c r="J453" s="31" t="s">
        <v>21</v>
      </c>
      <c r="K453" s="31" t="s">
        <v>22</v>
      </c>
      <c r="L453" s="32" t="s">
        <v>111</v>
      </c>
      <c r="M453" s="36" t="s">
        <v>46</v>
      </c>
      <c r="N453" s="33" t="s">
        <v>113</v>
      </c>
      <c r="O453" s="100" t="s">
        <v>12</v>
      </c>
      <c r="P453" s="34" t="s">
        <v>13</v>
      </c>
      <c r="U453" s="95"/>
      <c r="V453" s="95"/>
      <c r="W453" s="95"/>
      <c r="X453" s="95"/>
    </row>
    <row r="454" spans="1:24" ht="21" customHeight="1">
      <c r="A454" s="4"/>
      <c r="B454" s="3"/>
      <c r="C454" s="3"/>
      <c r="D454" s="135"/>
      <c r="E454" s="16"/>
      <c r="F454" s="79"/>
      <c r="G454" s="68">
        <v>10000</v>
      </c>
      <c r="H454" s="65">
        <v>0.15</v>
      </c>
      <c r="I454" s="19">
        <f>E454+F454</f>
        <v>0</v>
      </c>
      <c r="J454" s="2">
        <f>I454+H454</f>
        <v>0.15</v>
      </c>
      <c r="K454" s="2">
        <f>I454-H454</f>
        <v>-0.15</v>
      </c>
      <c r="L454" s="47"/>
      <c r="M454" s="47"/>
      <c r="N454" s="1"/>
      <c r="O454" s="101" t="str">
        <f>IF(L454&lt;&gt;"",IF(M454="○",100,IF(M454="×",-100,"")),"")</f>
        <v/>
      </c>
      <c r="P454" s="45" t="str">
        <f>IF(M454="○","勝",IF(M454="×","敗",""))</f>
        <v/>
      </c>
      <c r="U454" s="95">
        <f>IF(AND(V454="",W454="")=TRUE,0,IF(AND(V454="勝",W454="敗")=TRUE,1,IF(AND(W454="勝",V454="敗")=TRUE,1,IF(AND(V454="勝",W454="")=TRUE,2,IF(AND(W454="勝",V454="")=TRUE,2,IF(AND(V454="敗",W454="")=TRUE,3,IF(AND(W454="敗",V454="")=TRUE,3,0)))))))</f>
        <v>0</v>
      </c>
      <c r="V454" s="95" t="str">
        <f>IF(L454="","",P454)</f>
        <v/>
      </c>
      <c r="W454" s="95" t="str">
        <f>IF(L456="","",P456)</f>
        <v/>
      </c>
      <c r="X454" s="95"/>
    </row>
    <row r="455" spans="1:24" ht="21" customHeight="1">
      <c r="A455" s="5">
        <v>113</v>
      </c>
      <c r="B455" s="140"/>
      <c r="C455" s="141" t="str">
        <f>IF(B455="","",TEXT(B455,"(aaa)"))</f>
        <v/>
      </c>
      <c r="D455" s="62" t="s">
        <v>39</v>
      </c>
      <c r="E455" s="11" t="s">
        <v>42</v>
      </c>
      <c r="F455" s="70" t="s">
        <v>27</v>
      </c>
      <c r="G455" s="63" t="s">
        <v>28</v>
      </c>
      <c r="H455" s="66" t="s">
        <v>44</v>
      </c>
      <c r="I455" s="20" t="s">
        <v>19</v>
      </c>
      <c r="J455" s="76" t="s">
        <v>21</v>
      </c>
      <c r="K455" s="76" t="s">
        <v>22</v>
      </c>
      <c r="L455" s="35" t="s">
        <v>111</v>
      </c>
      <c r="M455" s="48"/>
      <c r="N455" s="1"/>
      <c r="O455" s="101" t="str">
        <f>IF(AND(O454="",O456="")=TRUE,"",V455/SUM(V455:X455)*100)</f>
        <v/>
      </c>
      <c r="P455" s="45" t="str">
        <f>IF(AND(L454="",L456="")=TRUE,"",V455&amp;"勝"&amp;W455&amp;"敗"&amp;X455&amp;"引")</f>
        <v/>
      </c>
      <c r="U455" s="95"/>
      <c r="V455" s="95">
        <f>IF(U454=2,V451+1,IF(U454=0,0,V451))</f>
        <v>0</v>
      </c>
      <c r="W455" s="95">
        <f>IF(U454=3,W451+1,IF(U454=0,0,W451))</f>
        <v>0</v>
      </c>
      <c r="X455" s="95">
        <f>IF(U454=1,X451+1,X451)</f>
        <v>0</v>
      </c>
    </row>
    <row r="456" spans="1:24" ht="21" customHeight="1" thickBot="1">
      <c r="A456" s="6"/>
      <c r="B456" s="7"/>
      <c r="C456" s="7"/>
      <c r="D456" s="75"/>
      <c r="E456" s="17"/>
      <c r="F456" s="80"/>
      <c r="G456" s="105">
        <v>10000</v>
      </c>
      <c r="H456" s="67">
        <v>0.15</v>
      </c>
      <c r="I456" s="22">
        <f>E456+F456</f>
        <v>0</v>
      </c>
      <c r="J456" s="57">
        <f>I456-H456</f>
        <v>-0.15</v>
      </c>
      <c r="K456" s="57">
        <f>I456+H456</f>
        <v>0.15</v>
      </c>
      <c r="L456" s="53"/>
      <c r="M456" s="53"/>
      <c r="N456" s="8"/>
      <c r="O456" s="103" t="str">
        <f>IF(L456&lt;&gt;"",IF(M456="○",100,IF(M456="×",-100,"")),"")</f>
        <v/>
      </c>
      <c r="P456" s="54" t="str">
        <f>IF(M456="○","勝",IF(M456="×","敗",""))</f>
        <v/>
      </c>
      <c r="Q456" s="185"/>
      <c r="R456" s="186"/>
      <c r="S456" s="186"/>
      <c r="T456" s="187"/>
      <c r="U456" s="95"/>
      <c r="V456" s="95"/>
      <c r="W456" s="95"/>
      <c r="X456" s="95"/>
    </row>
    <row r="457" spans="1:24" ht="21" customHeight="1">
      <c r="A457" s="9" t="s">
        <v>112</v>
      </c>
      <c r="B457" s="28" t="s">
        <v>40</v>
      </c>
      <c r="C457" s="28" t="s">
        <v>37</v>
      </c>
      <c r="D457" s="61" t="s">
        <v>39</v>
      </c>
      <c r="E457" s="15" t="s">
        <v>41</v>
      </c>
      <c r="F457" s="61" t="s">
        <v>27</v>
      </c>
      <c r="G457" s="51" t="s">
        <v>28</v>
      </c>
      <c r="H457" s="64" t="s">
        <v>43</v>
      </c>
      <c r="I457" s="21" t="s">
        <v>20</v>
      </c>
      <c r="J457" s="31" t="s">
        <v>21</v>
      </c>
      <c r="K457" s="31" t="s">
        <v>22</v>
      </c>
      <c r="L457" s="32" t="s">
        <v>111</v>
      </c>
      <c r="M457" s="36" t="s">
        <v>46</v>
      </c>
      <c r="N457" s="33" t="s">
        <v>113</v>
      </c>
      <c r="O457" s="100" t="s">
        <v>12</v>
      </c>
      <c r="P457" s="34" t="s">
        <v>13</v>
      </c>
      <c r="U457" s="95"/>
      <c r="V457" s="95"/>
      <c r="W457" s="95"/>
      <c r="X457" s="95"/>
    </row>
    <row r="458" spans="1:24" ht="21" customHeight="1">
      <c r="A458" s="4"/>
      <c r="B458" s="3"/>
      <c r="C458" s="3"/>
      <c r="D458" s="135"/>
      <c r="E458" s="16"/>
      <c r="F458" s="79"/>
      <c r="G458" s="68">
        <v>10000</v>
      </c>
      <c r="H458" s="65">
        <v>0.15</v>
      </c>
      <c r="I458" s="19">
        <f>E458+F458</f>
        <v>0</v>
      </c>
      <c r="J458" s="2">
        <f>I458+H458</f>
        <v>0.15</v>
      </c>
      <c r="K458" s="2">
        <f>I458-H458</f>
        <v>-0.15</v>
      </c>
      <c r="L458" s="47"/>
      <c r="M458" s="47"/>
      <c r="N458" s="1"/>
      <c r="O458" s="101" t="str">
        <f>IF(L458&lt;&gt;"",IF(M458="○",100,IF(M458="×",-100,"")),"")</f>
        <v/>
      </c>
      <c r="P458" s="45" t="str">
        <f>IF(M458="○","勝",IF(M458="×","敗",""))</f>
        <v/>
      </c>
      <c r="U458" s="95">
        <f>IF(AND(V458="",W458="")=TRUE,0,IF(AND(V458="勝",W458="敗")=TRUE,1,IF(AND(W458="勝",V458="敗")=TRUE,1,IF(AND(V458="勝",W458="")=TRUE,2,IF(AND(W458="勝",V458="")=TRUE,2,IF(AND(V458="敗",W458="")=TRUE,3,IF(AND(W458="敗",V458="")=TRUE,3,0)))))))</f>
        <v>0</v>
      </c>
      <c r="V458" s="95" t="str">
        <f>IF(L458="","",P458)</f>
        <v/>
      </c>
      <c r="W458" s="95" t="str">
        <f>IF(L460="","",P460)</f>
        <v/>
      </c>
      <c r="X458" s="95"/>
    </row>
    <row r="459" spans="1:24" ht="21" customHeight="1">
      <c r="A459" s="5">
        <v>114</v>
      </c>
      <c r="B459" s="140"/>
      <c r="C459" s="141" t="str">
        <f>IF(B459="","",TEXT(B459,"(aaa)"))</f>
        <v/>
      </c>
      <c r="D459" s="62" t="s">
        <v>39</v>
      </c>
      <c r="E459" s="11" t="s">
        <v>42</v>
      </c>
      <c r="F459" s="70" t="s">
        <v>27</v>
      </c>
      <c r="G459" s="63" t="s">
        <v>28</v>
      </c>
      <c r="H459" s="66" t="s">
        <v>44</v>
      </c>
      <c r="I459" s="20" t="s">
        <v>19</v>
      </c>
      <c r="J459" s="76" t="s">
        <v>21</v>
      </c>
      <c r="K459" s="76" t="s">
        <v>22</v>
      </c>
      <c r="L459" s="35" t="s">
        <v>111</v>
      </c>
      <c r="M459" s="48"/>
      <c r="N459" s="1"/>
      <c r="O459" s="101" t="str">
        <f>IF(AND(O458="",O460="")=TRUE,"",V459/SUM(V459:X459)*100)</f>
        <v/>
      </c>
      <c r="P459" s="45" t="str">
        <f>IF(AND(L458="",L460="")=TRUE,"",V459&amp;"勝"&amp;W459&amp;"敗"&amp;X459&amp;"引")</f>
        <v/>
      </c>
      <c r="U459" s="95"/>
      <c r="V459" s="95">
        <f>IF(U458=2,V455+1,IF(U458=0,0,V455))</f>
        <v>0</v>
      </c>
      <c r="W459" s="95">
        <f>IF(U458=3,W455+1,IF(U458=0,0,W455))</f>
        <v>0</v>
      </c>
      <c r="X459" s="95">
        <f>IF(U458=1,X455+1,X455)</f>
        <v>0</v>
      </c>
    </row>
    <row r="460" spans="1:24" ht="21" customHeight="1" thickBot="1">
      <c r="A460" s="6"/>
      <c r="B460" s="7"/>
      <c r="C460" s="7"/>
      <c r="D460" s="75"/>
      <c r="E460" s="17"/>
      <c r="F460" s="80"/>
      <c r="G460" s="105">
        <v>10000</v>
      </c>
      <c r="H460" s="67">
        <v>0.15</v>
      </c>
      <c r="I460" s="22">
        <f>E460+F460</f>
        <v>0</v>
      </c>
      <c r="J460" s="57">
        <f>I460-H460</f>
        <v>-0.15</v>
      </c>
      <c r="K460" s="57">
        <f>I460+H460</f>
        <v>0.15</v>
      </c>
      <c r="L460" s="53"/>
      <c r="M460" s="53"/>
      <c r="N460" s="8"/>
      <c r="O460" s="103" t="str">
        <f>IF(L460&lt;&gt;"",IF(M460="○",100,IF(M460="×",-100,"")),"")</f>
        <v/>
      </c>
      <c r="P460" s="54" t="str">
        <f>IF(M460="○","勝",IF(M460="×","敗",""))</f>
        <v/>
      </c>
      <c r="Q460" s="185"/>
      <c r="R460" s="186"/>
      <c r="S460" s="186"/>
      <c r="T460" s="187"/>
      <c r="U460" s="95"/>
      <c r="V460" s="95"/>
      <c r="W460" s="95"/>
      <c r="X460" s="95"/>
    </row>
    <row r="461" spans="1:24" ht="21" customHeight="1">
      <c r="A461" s="9" t="s">
        <v>112</v>
      </c>
      <c r="B461" s="28" t="s">
        <v>40</v>
      </c>
      <c r="C461" s="28" t="s">
        <v>37</v>
      </c>
      <c r="D461" s="61" t="s">
        <v>39</v>
      </c>
      <c r="E461" s="15" t="s">
        <v>41</v>
      </c>
      <c r="F461" s="61" t="s">
        <v>27</v>
      </c>
      <c r="G461" s="51" t="s">
        <v>28</v>
      </c>
      <c r="H461" s="64" t="s">
        <v>43</v>
      </c>
      <c r="I461" s="21" t="s">
        <v>20</v>
      </c>
      <c r="J461" s="31" t="s">
        <v>21</v>
      </c>
      <c r="K461" s="31" t="s">
        <v>22</v>
      </c>
      <c r="L461" s="32" t="s">
        <v>111</v>
      </c>
      <c r="M461" s="36" t="s">
        <v>46</v>
      </c>
      <c r="N461" s="33" t="s">
        <v>113</v>
      </c>
      <c r="O461" s="100" t="s">
        <v>12</v>
      </c>
      <c r="P461" s="34" t="s">
        <v>13</v>
      </c>
      <c r="U461" s="95"/>
      <c r="V461" s="95"/>
      <c r="W461" s="95"/>
      <c r="X461" s="95"/>
    </row>
    <row r="462" spans="1:24" ht="21" customHeight="1">
      <c r="A462" s="4"/>
      <c r="B462" s="3"/>
      <c r="C462" s="3"/>
      <c r="D462" s="135"/>
      <c r="E462" s="16"/>
      <c r="F462" s="79"/>
      <c r="G462" s="68">
        <v>10000</v>
      </c>
      <c r="H462" s="65">
        <v>0.15</v>
      </c>
      <c r="I462" s="19">
        <f>E462+F462</f>
        <v>0</v>
      </c>
      <c r="J462" s="2">
        <f>I462+H462</f>
        <v>0.15</v>
      </c>
      <c r="K462" s="2">
        <f>I462-H462</f>
        <v>-0.15</v>
      </c>
      <c r="L462" s="47"/>
      <c r="M462" s="47"/>
      <c r="N462" s="1"/>
      <c r="O462" s="101" t="str">
        <f>IF(L462&lt;&gt;"",IF(M462="○",100,IF(M462="×",-100,"")),"")</f>
        <v/>
      </c>
      <c r="P462" s="45" t="str">
        <f>IF(M462="○","勝",IF(M462="×","敗",""))</f>
        <v/>
      </c>
      <c r="U462" s="95">
        <f>IF(AND(V462="",W462="")=TRUE,0,IF(AND(V462="勝",W462="敗")=TRUE,1,IF(AND(W462="勝",V462="敗")=TRUE,1,IF(AND(V462="勝",W462="")=TRUE,2,IF(AND(W462="勝",V462="")=TRUE,2,IF(AND(V462="敗",W462="")=TRUE,3,IF(AND(W462="敗",V462="")=TRUE,3,0)))))))</f>
        <v>0</v>
      </c>
      <c r="V462" s="95" t="str">
        <f>IF(L462="","",P462)</f>
        <v/>
      </c>
      <c r="W462" s="95" t="str">
        <f>IF(L464="","",P464)</f>
        <v/>
      </c>
      <c r="X462" s="95"/>
    </row>
    <row r="463" spans="1:24" ht="21" customHeight="1">
      <c r="A463" s="5">
        <v>115</v>
      </c>
      <c r="B463" s="140"/>
      <c r="C463" s="141" t="str">
        <f>IF(B463="","",TEXT(B463,"(aaa)"))</f>
        <v/>
      </c>
      <c r="D463" s="62" t="s">
        <v>39</v>
      </c>
      <c r="E463" s="11" t="s">
        <v>42</v>
      </c>
      <c r="F463" s="70" t="s">
        <v>27</v>
      </c>
      <c r="G463" s="63" t="s">
        <v>28</v>
      </c>
      <c r="H463" s="66" t="s">
        <v>44</v>
      </c>
      <c r="I463" s="20" t="s">
        <v>19</v>
      </c>
      <c r="J463" s="76" t="s">
        <v>21</v>
      </c>
      <c r="K463" s="76" t="s">
        <v>22</v>
      </c>
      <c r="L463" s="35" t="s">
        <v>111</v>
      </c>
      <c r="M463" s="48"/>
      <c r="N463" s="1"/>
      <c r="O463" s="101" t="str">
        <f>IF(AND(O462="",O464="")=TRUE,"",V463/SUM(V463:X463)*100)</f>
        <v/>
      </c>
      <c r="P463" s="45" t="str">
        <f>IF(AND(L462="",L464="")=TRUE,"",V463&amp;"勝"&amp;W463&amp;"敗"&amp;X463&amp;"引")</f>
        <v/>
      </c>
      <c r="U463" s="95"/>
      <c r="V463" s="95">
        <f>IF(U462=2,V459+1,IF(U462=0,0,V459))</f>
        <v>0</v>
      </c>
      <c r="W463" s="95">
        <f>IF(U462=3,W459+1,IF(U462=0,0,W459))</f>
        <v>0</v>
      </c>
      <c r="X463" s="95">
        <f>IF(U462=1,X459+1,X459)</f>
        <v>0</v>
      </c>
    </row>
    <row r="464" spans="1:24" ht="21" customHeight="1" thickBot="1">
      <c r="A464" s="6"/>
      <c r="B464" s="7"/>
      <c r="C464" s="7"/>
      <c r="D464" s="75"/>
      <c r="E464" s="17"/>
      <c r="F464" s="80"/>
      <c r="G464" s="105">
        <v>10000</v>
      </c>
      <c r="H464" s="67">
        <v>0.15</v>
      </c>
      <c r="I464" s="22">
        <f>E464+F464</f>
        <v>0</v>
      </c>
      <c r="J464" s="57">
        <f>I464-H464</f>
        <v>-0.15</v>
      </c>
      <c r="K464" s="57">
        <f>I464+H464</f>
        <v>0.15</v>
      </c>
      <c r="L464" s="53"/>
      <c r="M464" s="53"/>
      <c r="N464" s="8"/>
      <c r="O464" s="103" t="str">
        <f>IF(L464&lt;&gt;"",IF(M464="○",100,IF(M464="×",-100,"")),"")</f>
        <v/>
      </c>
      <c r="P464" s="54" t="str">
        <f>IF(M464="○","勝",IF(M464="×","敗",""))</f>
        <v/>
      </c>
      <c r="Q464" s="185"/>
      <c r="R464" s="186"/>
      <c r="S464" s="186"/>
      <c r="T464" s="187"/>
      <c r="U464" s="95"/>
      <c r="V464" s="95"/>
      <c r="W464" s="95"/>
      <c r="X464" s="95"/>
    </row>
    <row r="465" spans="1:24" ht="21" customHeight="1">
      <c r="A465" s="9" t="s">
        <v>112</v>
      </c>
      <c r="B465" s="28" t="s">
        <v>40</v>
      </c>
      <c r="C465" s="28" t="s">
        <v>37</v>
      </c>
      <c r="D465" s="61" t="s">
        <v>39</v>
      </c>
      <c r="E465" s="15" t="s">
        <v>41</v>
      </c>
      <c r="F465" s="61" t="s">
        <v>27</v>
      </c>
      <c r="G465" s="51" t="s">
        <v>28</v>
      </c>
      <c r="H465" s="64" t="s">
        <v>43</v>
      </c>
      <c r="I465" s="21" t="s">
        <v>20</v>
      </c>
      <c r="J465" s="31" t="s">
        <v>21</v>
      </c>
      <c r="K465" s="31" t="s">
        <v>22</v>
      </c>
      <c r="L465" s="32" t="s">
        <v>111</v>
      </c>
      <c r="M465" s="36" t="s">
        <v>46</v>
      </c>
      <c r="N465" s="33" t="s">
        <v>113</v>
      </c>
      <c r="O465" s="100" t="s">
        <v>12</v>
      </c>
      <c r="P465" s="34" t="s">
        <v>13</v>
      </c>
      <c r="U465" s="95"/>
      <c r="V465" s="95"/>
      <c r="W465" s="95"/>
      <c r="X465" s="95"/>
    </row>
    <row r="466" spans="1:24" ht="21" customHeight="1">
      <c r="A466" s="4"/>
      <c r="B466" s="3"/>
      <c r="C466" s="3"/>
      <c r="D466" s="135"/>
      <c r="E466" s="16"/>
      <c r="F466" s="79"/>
      <c r="G466" s="68">
        <v>10000</v>
      </c>
      <c r="H466" s="65">
        <v>0.15</v>
      </c>
      <c r="I466" s="19">
        <f>E466+F466</f>
        <v>0</v>
      </c>
      <c r="J466" s="2">
        <f>I466+H466</f>
        <v>0.15</v>
      </c>
      <c r="K466" s="2">
        <f>I466-H466</f>
        <v>-0.15</v>
      </c>
      <c r="L466" s="47"/>
      <c r="M466" s="47"/>
      <c r="N466" s="1"/>
      <c r="O466" s="101" t="str">
        <f>IF(L466&lt;&gt;"",IF(M466="○",100,IF(M466="×",-100,"")),"")</f>
        <v/>
      </c>
      <c r="P466" s="45" t="str">
        <f>IF(M466="○","勝",IF(M466="×","敗",""))</f>
        <v/>
      </c>
      <c r="U466" s="95">
        <f>IF(AND(V466="",W466="")=TRUE,0,IF(AND(V466="勝",W466="敗")=TRUE,1,IF(AND(W466="勝",V466="敗")=TRUE,1,IF(AND(V466="勝",W466="")=TRUE,2,IF(AND(W466="勝",V466="")=TRUE,2,IF(AND(V466="敗",W466="")=TRUE,3,IF(AND(W466="敗",V466="")=TRUE,3,0)))))))</f>
        <v>0</v>
      </c>
      <c r="V466" s="95" t="str">
        <f>IF(L466="","",P466)</f>
        <v/>
      </c>
      <c r="W466" s="95" t="str">
        <f>IF(L468="","",P468)</f>
        <v/>
      </c>
      <c r="X466" s="95"/>
    </row>
    <row r="467" spans="1:24" ht="21" customHeight="1">
      <c r="A467" s="5">
        <v>116</v>
      </c>
      <c r="B467" s="140"/>
      <c r="C467" s="141" t="str">
        <f>IF(B467="","",TEXT(B467,"(aaa)"))</f>
        <v/>
      </c>
      <c r="D467" s="62" t="s">
        <v>39</v>
      </c>
      <c r="E467" s="11" t="s">
        <v>42</v>
      </c>
      <c r="F467" s="70" t="s">
        <v>27</v>
      </c>
      <c r="G467" s="63" t="s">
        <v>28</v>
      </c>
      <c r="H467" s="66" t="s">
        <v>44</v>
      </c>
      <c r="I467" s="20" t="s">
        <v>19</v>
      </c>
      <c r="J467" s="76" t="s">
        <v>21</v>
      </c>
      <c r="K467" s="76" t="s">
        <v>22</v>
      </c>
      <c r="L467" s="35" t="s">
        <v>111</v>
      </c>
      <c r="M467" s="48"/>
      <c r="N467" s="1"/>
      <c r="O467" s="101" t="str">
        <f>IF(AND(O466="",O468="")=TRUE,"",V467/SUM(V467:X467)*100)</f>
        <v/>
      </c>
      <c r="P467" s="45" t="str">
        <f>IF(AND(L466="",L468="")=TRUE,"",V467&amp;"勝"&amp;W467&amp;"敗"&amp;X467&amp;"引")</f>
        <v/>
      </c>
      <c r="U467" s="95"/>
      <c r="V467" s="95">
        <f>IF(U466=2,V463+1,IF(U466=0,0,V463))</f>
        <v>0</v>
      </c>
      <c r="W467" s="95">
        <f>IF(U466=3,W463+1,IF(U466=0,0,W463))</f>
        <v>0</v>
      </c>
      <c r="X467" s="95">
        <f>IF(U466=1,X463+1,X463)</f>
        <v>0</v>
      </c>
    </row>
    <row r="468" spans="1:24" ht="21" customHeight="1" thickBot="1">
      <c r="A468" s="6"/>
      <c r="B468" s="7"/>
      <c r="C468" s="7"/>
      <c r="D468" s="75"/>
      <c r="E468" s="17"/>
      <c r="F468" s="80"/>
      <c r="G468" s="105">
        <v>10000</v>
      </c>
      <c r="H468" s="67">
        <v>0.15</v>
      </c>
      <c r="I468" s="22">
        <f>E468+F468</f>
        <v>0</v>
      </c>
      <c r="J468" s="57">
        <f>I468-H468</f>
        <v>-0.15</v>
      </c>
      <c r="K468" s="57">
        <f>I468+H468</f>
        <v>0.15</v>
      </c>
      <c r="L468" s="53"/>
      <c r="M468" s="53"/>
      <c r="N468" s="8"/>
      <c r="O468" s="103" t="str">
        <f>IF(L468&lt;&gt;"",IF(M468="○",100,IF(M468="×",-100,"")),"")</f>
        <v/>
      </c>
      <c r="P468" s="54" t="str">
        <f>IF(M468="○","勝",IF(M468="×","敗",""))</f>
        <v/>
      </c>
      <c r="Q468" s="185"/>
      <c r="R468" s="186"/>
      <c r="S468" s="186"/>
      <c r="T468" s="187"/>
      <c r="U468" s="95"/>
      <c r="V468" s="95"/>
      <c r="W468" s="95"/>
      <c r="X468" s="95"/>
    </row>
    <row r="469" spans="1:24" ht="21" customHeight="1">
      <c r="A469" s="9" t="s">
        <v>112</v>
      </c>
      <c r="B469" s="28" t="s">
        <v>40</v>
      </c>
      <c r="C469" s="28" t="s">
        <v>37</v>
      </c>
      <c r="D469" s="61" t="s">
        <v>39</v>
      </c>
      <c r="E469" s="15" t="s">
        <v>41</v>
      </c>
      <c r="F469" s="61" t="s">
        <v>27</v>
      </c>
      <c r="G469" s="51" t="s">
        <v>28</v>
      </c>
      <c r="H469" s="64" t="s">
        <v>43</v>
      </c>
      <c r="I469" s="21" t="s">
        <v>20</v>
      </c>
      <c r="J469" s="31" t="s">
        <v>21</v>
      </c>
      <c r="K469" s="31" t="s">
        <v>22</v>
      </c>
      <c r="L469" s="32" t="s">
        <v>111</v>
      </c>
      <c r="M469" s="36" t="s">
        <v>46</v>
      </c>
      <c r="N469" s="33" t="s">
        <v>113</v>
      </c>
      <c r="O469" s="100" t="s">
        <v>12</v>
      </c>
      <c r="P469" s="34" t="s">
        <v>13</v>
      </c>
      <c r="U469" s="95"/>
      <c r="V469" s="95"/>
      <c r="W469" s="95"/>
      <c r="X469" s="95"/>
    </row>
    <row r="470" spans="1:24" ht="21" customHeight="1">
      <c r="A470" s="4"/>
      <c r="B470" s="3"/>
      <c r="C470" s="3"/>
      <c r="D470" s="135"/>
      <c r="E470" s="16"/>
      <c r="F470" s="79"/>
      <c r="G470" s="68">
        <v>10000</v>
      </c>
      <c r="H470" s="65">
        <v>0.15</v>
      </c>
      <c r="I470" s="19">
        <f>E470+F470</f>
        <v>0</v>
      </c>
      <c r="J470" s="2">
        <f>I470+H470</f>
        <v>0.15</v>
      </c>
      <c r="K470" s="2">
        <f>I470-H470</f>
        <v>-0.15</v>
      </c>
      <c r="L470" s="47"/>
      <c r="M470" s="47"/>
      <c r="N470" s="1"/>
      <c r="O470" s="101" t="str">
        <f>IF(L470&lt;&gt;"",IF(M470="○",100,IF(M470="×",-100,"")),"")</f>
        <v/>
      </c>
      <c r="P470" s="45" t="str">
        <f>IF(M470="○","勝",IF(M470="×","敗",""))</f>
        <v/>
      </c>
      <c r="U470" s="95">
        <f>IF(AND(V470="",W470="")=TRUE,0,IF(AND(V470="勝",W470="敗")=TRUE,1,IF(AND(W470="勝",V470="敗")=TRUE,1,IF(AND(V470="勝",W470="")=TRUE,2,IF(AND(W470="勝",V470="")=TRUE,2,IF(AND(V470="敗",W470="")=TRUE,3,IF(AND(W470="敗",V470="")=TRUE,3,0)))))))</f>
        <v>0</v>
      </c>
      <c r="V470" s="95" t="str">
        <f>IF(L470="","",P470)</f>
        <v/>
      </c>
      <c r="W470" s="95" t="str">
        <f>IF(L472="","",P472)</f>
        <v/>
      </c>
      <c r="X470" s="95"/>
    </row>
    <row r="471" spans="1:24" ht="21" customHeight="1">
      <c r="A471" s="5">
        <v>117</v>
      </c>
      <c r="B471" s="140"/>
      <c r="C471" s="141" t="str">
        <f>IF(B471="","",TEXT(B471,"(aaa)"))</f>
        <v/>
      </c>
      <c r="D471" s="62" t="s">
        <v>39</v>
      </c>
      <c r="E471" s="11" t="s">
        <v>42</v>
      </c>
      <c r="F471" s="70" t="s">
        <v>27</v>
      </c>
      <c r="G471" s="63" t="s">
        <v>28</v>
      </c>
      <c r="H471" s="66" t="s">
        <v>44</v>
      </c>
      <c r="I471" s="20" t="s">
        <v>19</v>
      </c>
      <c r="J471" s="76" t="s">
        <v>21</v>
      </c>
      <c r="K471" s="76" t="s">
        <v>22</v>
      </c>
      <c r="L471" s="35" t="s">
        <v>111</v>
      </c>
      <c r="M471" s="48"/>
      <c r="N471" s="1"/>
      <c r="O471" s="101" t="str">
        <f>IF(AND(O470="",O472="")=TRUE,"",V471/SUM(V471:X471)*100)</f>
        <v/>
      </c>
      <c r="P471" s="45" t="str">
        <f>IF(AND(L470="",L472="")=TRUE,"",V471&amp;"勝"&amp;W471&amp;"敗"&amp;X471&amp;"引")</f>
        <v/>
      </c>
      <c r="U471" s="95"/>
      <c r="V471" s="95">
        <f>IF(U470=2,V467+1,IF(U470=0,0,V467))</f>
        <v>0</v>
      </c>
      <c r="W471" s="95">
        <f>IF(U470=3,W467+1,IF(U470=0,0,W467))</f>
        <v>0</v>
      </c>
      <c r="X471" s="95">
        <f>IF(U470=1,X467+1,X467)</f>
        <v>0</v>
      </c>
    </row>
    <row r="472" spans="1:24" ht="21" customHeight="1" thickBot="1">
      <c r="A472" s="6"/>
      <c r="B472" s="7"/>
      <c r="C472" s="7"/>
      <c r="D472" s="75"/>
      <c r="E472" s="17"/>
      <c r="F472" s="80"/>
      <c r="G472" s="105">
        <v>10000</v>
      </c>
      <c r="H472" s="67">
        <v>0.15</v>
      </c>
      <c r="I472" s="22">
        <f>E472+F472</f>
        <v>0</v>
      </c>
      <c r="J472" s="57">
        <f>I472-H472</f>
        <v>-0.15</v>
      </c>
      <c r="K472" s="57">
        <f>I472+H472</f>
        <v>0.15</v>
      </c>
      <c r="L472" s="53"/>
      <c r="M472" s="53"/>
      <c r="N472" s="8"/>
      <c r="O472" s="103" t="str">
        <f>IF(L472&lt;&gt;"",IF(M472="○",100,IF(M472="×",-100,"")),"")</f>
        <v/>
      </c>
      <c r="P472" s="54" t="str">
        <f>IF(M472="○","勝",IF(M472="×","敗",""))</f>
        <v/>
      </c>
      <c r="Q472" s="185"/>
      <c r="R472" s="186"/>
      <c r="S472" s="186"/>
      <c r="T472" s="187"/>
      <c r="U472" s="95"/>
      <c r="V472" s="95"/>
      <c r="W472" s="95"/>
      <c r="X472" s="95"/>
    </row>
    <row r="473" spans="1:24" ht="21" customHeight="1">
      <c r="A473" s="9" t="s">
        <v>112</v>
      </c>
      <c r="B473" s="28" t="s">
        <v>40</v>
      </c>
      <c r="C473" s="28" t="s">
        <v>37</v>
      </c>
      <c r="D473" s="61" t="s">
        <v>39</v>
      </c>
      <c r="E473" s="15" t="s">
        <v>41</v>
      </c>
      <c r="F473" s="61" t="s">
        <v>27</v>
      </c>
      <c r="G473" s="51" t="s">
        <v>28</v>
      </c>
      <c r="H473" s="64" t="s">
        <v>43</v>
      </c>
      <c r="I473" s="21" t="s">
        <v>20</v>
      </c>
      <c r="J473" s="31" t="s">
        <v>21</v>
      </c>
      <c r="K473" s="31" t="s">
        <v>22</v>
      </c>
      <c r="L473" s="32" t="s">
        <v>111</v>
      </c>
      <c r="M473" s="36" t="s">
        <v>46</v>
      </c>
      <c r="N473" s="33" t="s">
        <v>113</v>
      </c>
      <c r="O473" s="100" t="s">
        <v>12</v>
      </c>
      <c r="P473" s="34" t="s">
        <v>13</v>
      </c>
      <c r="U473" s="95"/>
      <c r="V473" s="95"/>
      <c r="W473" s="95"/>
      <c r="X473" s="95"/>
    </row>
    <row r="474" spans="1:24" ht="21" customHeight="1">
      <c r="A474" s="4"/>
      <c r="B474" s="3"/>
      <c r="C474" s="3"/>
      <c r="D474" s="135"/>
      <c r="E474" s="16"/>
      <c r="F474" s="79"/>
      <c r="G474" s="68">
        <v>10000</v>
      </c>
      <c r="H474" s="65">
        <v>0.15</v>
      </c>
      <c r="I474" s="19">
        <f>E474+F474</f>
        <v>0</v>
      </c>
      <c r="J474" s="2">
        <f>I474+H474</f>
        <v>0.15</v>
      </c>
      <c r="K474" s="2">
        <f>I474-H474</f>
        <v>-0.15</v>
      </c>
      <c r="L474" s="47"/>
      <c r="M474" s="47"/>
      <c r="N474" s="1"/>
      <c r="O474" s="101" t="str">
        <f>IF(L474&lt;&gt;"",IF(M474="○",100,IF(M474="×",-100,"")),"")</f>
        <v/>
      </c>
      <c r="P474" s="45" t="str">
        <f>IF(M474="○","勝",IF(M474="×","敗",""))</f>
        <v/>
      </c>
      <c r="U474" s="95">
        <f>IF(AND(V474="",W474="")=TRUE,0,IF(AND(V474="勝",W474="敗")=TRUE,1,IF(AND(W474="勝",V474="敗")=TRUE,1,IF(AND(V474="勝",W474="")=TRUE,2,IF(AND(W474="勝",V474="")=TRUE,2,IF(AND(V474="敗",W474="")=TRUE,3,IF(AND(W474="敗",V474="")=TRUE,3,0)))))))</f>
        <v>0</v>
      </c>
      <c r="V474" s="95" t="str">
        <f>IF(L474="","",P474)</f>
        <v/>
      </c>
      <c r="W474" s="95" t="str">
        <f>IF(L476="","",P476)</f>
        <v/>
      </c>
      <c r="X474" s="95"/>
    </row>
    <row r="475" spans="1:24" ht="21" customHeight="1">
      <c r="A475" s="5">
        <v>118</v>
      </c>
      <c r="B475" s="140"/>
      <c r="C475" s="141" t="str">
        <f>IF(B475="","",TEXT(B475,"(aaa)"))</f>
        <v/>
      </c>
      <c r="D475" s="62" t="s">
        <v>39</v>
      </c>
      <c r="E475" s="11" t="s">
        <v>42</v>
      </c>
      <c r="F475" s="70" t="s">
        <v>27</v>
      </c>
      <c r="G475" s="63" t="s">
        <v>28</v>
      </c>
      <c r="H475" s="66" t="s">
        <v>44</v>
      </c>
      <c r="I475" s="20" t="s">
        <v>19</v>
      </c>
      <c r="J475" s="76" t="s">
        <v>21</v>
      </c>
      <c r="K475" s="76" t="s">
        <v>22</v>
      </c>
      <c r="L475" s="35" t="s">
        <v>111</v>
      </c>
      <c r="M475" s="48"/>
      <c r="N475" s="1"/>
      <c r="O475" s="101" t="str">
        <f>IF(AND(O474="",O476="")=TRUE,"",V475/SUM(V475:X475)*100)</f>
        <v/>
      </c>
      <c r="P475" s="45" t="str">
        <f>IF(AND(L474="",L476="")=TRUE,"",V475&amp;"勝"&amp;W475&amp;"敗"&amp;X475&amp;"引")</f>
        <v/>
      </c>
      <c r="U475" s="95"/>
      <c r="V475" s="95">
        <f>IF(U474=2,V471+1,IF(U474=0,0,V471))</f>
        <v>0</v>
      </c>
      <c r="W475" s="95">
        <f>IF(U474=3,W471+1,IF(U474=0,0,W471))</f>
        <v>0</v>
      </c>
      <c r="X475" s="95">
        <f>IF(U474=1,X471+1,X471)</f>
        <v>0</v>
      </c>
    </row>
    <row r="476" spans="1:24" ht="21" customHeight="1" thickBot="1">
      <c r="A476" s="6"/>
      <c r="B476" s="7"/>
      <c r="C476" s="7"/>
      <c r="D476" s="75"/>
      <c r="E476" s="17"/>
      <c r="F476" s="80"/>
      <c r="G476" s="105">
        <v>10000</v>
      </c>
      <c r="H476" s="67">
        <v>0.15</v>
      </c>
      <c r="I476" s="22">
        <f>E476+F476</f>
        <v>0</v>
      </c>
      <c r="J476" s="57">
        <f>I476-H476</f>
        <v>-0.15</v>
      </c>
      <c r="K476" s="57">
        <f>I476+H476</f>
        <v>0.15</v>
      </c>
      <c r="L476" s="53"/>
      <c r="M476" s="53"/>
      <c r="N476" s="8"/>
      <c r="O476" s="103" t="str">
        <f>IF(L476&lt;&gt;"",IF(M476="○",100,IF(M476="×",-100,"")),"")</f>
        <v/>
      </c>
      <c r="P476" s="54" t="str">
        <f>IF(M476="○","勝",IF(M476="×","敗",""))</f>
        <v/>
      </c>
      <c r="Q476" s="185"/>
      <c r="R476" s="186"/>
      <c r="S476" s="186"/>
      <c r="T476" s="187"/>
      <c r="U476" s="95"/>
      <c r="V476" s="95"/>
      <c r="W476" s="95"/>
      <c r="X476" s="95"/>
    </row>
    <row r="477" spans="1:24" ht="21" customHeight="1">
      <c r="A477" s="9" t="s">
        <v>112</v>
      </c>
      <c r="B477" s="28" t="s">
        <v>40</v>
      </c>
      <c r="C477" s="28" t="s">
        <v>37</v>
      </c>
      <c r="D477" s="61" t="s">
        <v>39</v>
      </c>
      <c r="E477" s="15" t="s">
        <v>41</v>
      </c>
      <c r="F477" s="61" t="s">
        <v>27</v>
      </c>
      <c r="G477" s="51" t="s">
        <v>28</v>
      </c>
      <c r="H477" s="64" t="s">
        <v>43</v>
      </c>
      <c r="I477" s="21" t="s">
        <v>20</v>
      </c>
      <c r="J477" s="31" t="s">
        <v>21</v>
      </c>
      <c r="K477" s="31" t="s">
        <v>22</v>
      </c>
      <c r="L477" s="32" t="s">
        <v>111</v>
      </c>
      <c r="M477" s="36" t="s">
        <v>46</v>
      </c>
      <c r="N477" s="33" t="s">
        <v>113</v>
      </c>
      <c r="O477" s="100" t="s">
        <v>12</v>
      </c>
      <c r="P477" s="34" t="s">
        <v>13</v>
      </c>
      <c r="U477" s="95"/>
      <c r="V477" s="95"/>
      <c r="W477" s="95"/>
      <c r="X477" s="95"/>
    </row>
    <row r="478" spans="1:24" ht="21" customHeight="1">
      <c r="A478" s="4"/>
      <c r="B478" s="3"/>
      <c r="C478" s="3"/>
      <c r="D478" s="135"/>
      <c r="E478" s="16"/>
      <c r="F478" s="79"/>
      <c r="G478" s="68">
        <v>10000</v>
      </c>
      <c r="H478" s="65">
        <v>0.15</v>
      </c>
      <c r="I478" s="19">
        <f>E478+F478</f>
        <v>0</v>
      </c>
      <c r="J478" s="2">
        <f>I478+H478</f>
        <v>0.15</v>
      </c>
      <c r="K478" s="2">
        <f>I478-H478</f>
        <v>-0.15</v>
      </c>
      <c r="L478" s="47"/>
      <c r="M478" s="47"/>
      <c r="N478" s="1"/>
      <c r="O478" s="101" t="str">
        <f>IF(L478&lt;&gt;"",IF(M478="○",100,IF(M478="×",-100,"")),"")</f>
        <v/>
      </c>
      <c r="P478" s="45" t="str">
        <f>IF(M478="○","勝",IF(M478="×","敗",""))</f>
        <v/>
      </c>
      <c r="U478" s="95">
        <f>IF(AND(V478="",W478="")=TRUE,0,IF(AND(V478="勝",W478="敗")=TRUE,1,IF(AND(W478="勝",V478="敗")=TRUE,1,IF(AND(V478="勝",W478="")=TRUE,2,IF(AND(W478="勝",V478="")=TRUE,2,IF(AND(V478="敗",W478="")=TRUE,3,IF(AND(W478="敗",V478="")=TRUE,3,0)))))))</f>
        <v>0</v>
      </c>
      <c r="V478" s="95" t="str">
        <f>IF(L478="","",P478)</f>
        <v/>
      </c>
      <c r="W478" s="95" t="str">
        <f>IF(L480="","",P480)</f>
        <v/>
      </c>
      <c r="X478" s="95"/>
    </row>
    <row r="479" spans="1:24" ht="21" customHeight="1">
      <c r="A479" s="5">
        <v>119</v>
      </c>
      <c r="B479" s="140"/>
      <c r="C479" s="141" t="str">
        <f>IF(B479="","",TEXT(B479,"(aaa)"))</f>
        <v/>
      </c>
      <c r="D479" s="62" t="s">
        <v>39</v>
      </c>
      <c r="E479" s="11" t="s">
        <v>42</v>
      </c>
      <c r="F479" s="70" t="s">
        <v>27</v>
      </c>
      <c r="G479" s="63" t="s">
        <v>28</v>
      </c>
      <c r="H479" s="66" t="s">
        <v>44</v>
      </c>
      <c r="I479" s="20" t="s">
        <v>19</v>
      </c>
      <c r="J479" s="76" t="s">
        <v>21</v>
      </c>
      <c r="K479" s="76" t="s">
        <v>22</v>
      </c>
      <c r="L479" s="35" t="s">
        <v>111</v>
      </c>
      <c r="M479" s="48"/>
      <c r="N479" s="1"/>
      <c r="O479" s="101" t="str">
        <f>IF(AND(O478="",O480="")=TRUE,"",V479/SUM(V479:X479)*100)</f>
        <v/>
      </c>
      <c r="P479" s="45" t="str">
        <f>IF(AND(L478="",L480="")=TRUE,"",V479&amp;"勝"&amp;W479&amp;"敗"&amp;X479&amp;"引")</f>
        <v/>
      </c>
      <c r="U479" s="95"/>
      <c r="V479" s="95">
        <f>IF(U478=2,V475+1,IF(U478=0,0,V475))</f>
        <v>0</v>
      </c>
      <c r="W479" s="95">
        <f>IF(U478=3,W475+1,IF(U478=0,0,W475))</f>
        <v>0</v>
      </c>
      <c r="X479" s="95">
        <f>IF(U478=1,X475+1,X475)</f>
        <v>0</v>
      </c>
    </row>
    <row r="480" spans="1:24" ht="21" customHeight="1" thickBot="1">
      <c r="A480" s="6"/>
      <c r="B480" s="7"/>
      <c r="C480" s="7"/>
      <c r="D480" s="75"/>
      <c r="E480" s="17"/>
      <c r="F480" s="80"/>
      <c r="G480" s="105">
        <v>10000</v>
      </c>
      <c r="H480" s="67">
        <v>0.15</v>
      </c>
      <c r="I480" s="22">
        <f>E480+F480</f>
        <v>0</v>
      </c>
      <c r="J480" s="57">
        <f>I480-H480</f>
        <v>-0.15</v>
      </c>
      <c r="K480" s="57">
        <f>I480+H480</f>
        <v>0.15</v>
      </c>
      <c r="L480" s="53"/>
      <c r="M480" s="53"/>
      <c r="N480" s="8"/>
      <c r="O480" s="103" t="str">
        <f>IF(L480&lt;&gt;"",IF(M480="○",100,IF(M480="×",-100,"")),"")</f>
        <v/>
      </c>
      <c r="P480" s="54" t="str">
        <f>IF(M480="○","勝",IF(M480="×","敗",""))</f>
        <v/>
      </c>
      <c r="Q480" s="185"/>
      <c r="R480" s="186"/>
      <c r="S480" s="186"/>
      <c r="T480" s="187"/>
      <c r="U480" s="95"/>
      <c r="V480" s="95"/>
      <c r="W480" s="95"/>
      <c r="X480" s="95"/>
    </row>
    <row r="481" spans="1:24" ht="21" customHeight="1">
      <c r="A481" s="9" t="s">
        <v>112</v>
      </c>
      <c r="B481" s="28" t="s">
        <v>40</v>
      </c>
      <c r="C481" s="28" t="s">
        <v>37</v>
      </c>
      <c r="D481" s="61" t="s">
        <v>39</v>
      </c>
      <c r="E481" s="15" t="s">
        <v>41</v>
      </c>
      <c r="F481" s="61" t="s">
        <v>27</v>
      </c>
      <c r="G481" s="51" t="s">
        <v>28</v>
      </c>
      <c r="H481" s="64" t="s">
        <v>43</v>
      </c>
      <c r="I481" s="21" t="s">
        <v>20</v>
      </c>
      <c r="J481" s="31" t="s">
        <v>21</v>
      </c>
      <c r="K481" s="31" t="s">
        <v>22</v>
      </c>
      <c r="L481" s="32" t="s">
        <v>111</v>
      </c>
      <c r="M481" s="36" t="s">
        <v>46</v>
      </c>
      <c r="N481" s="33" t="s">
        <v>113</v>
      </c>
      <c r="O481" s="100" t="s">
        <v>12</v>
      </c>
      <c r="P481" s="34" t="s">
        <v>13</v>
      </c>
      <c r="U481" s="95"/>
      <c r="V481" s="95"/>
      <c r="W481" s="95"/>
      <c r="X481" s="95"/>
    </row>
    <row r="482" spans="1:24" ht="21" customHeight="1">
      <c r="A482" s="4"/>
      <c r="B482" s="3"/>
      <c r="C482" s="3"/>
      <c r="D482" s="135"/>
      <c r="E482" s="16"/>
      <c r="F482" s="79"/>
      <c r="G482" s="68">
        <v>10000</v>
      </c>
      <c r="H482" s="65">
        <v>0.15</v>
      </c>
      <c r="I482" s="19">
        <f>E482+F482</f>
        <v>0</v>
      </c>
      <c r="J482" s="2">
        <f>I482+H482</f>
        <v>0.15</v>
      </c>
      <c r="K482" s="2">
        <f>I482-H482</f>
        <v>-0.15</v>
      </c>
      <c r="L482" s="47"/>
      <c r="M482" s="47"/>
      <c r="N482" s="1"/>
      <c r="O482" s="101" t="str">
        <f>IF(L482&lt;&gt;"",IF(M482="○",100,IF(M482="×",-100,"")),"")</f>
        <v/>
      </c>
      <c r="P482" s="45" t="str">
        <f>IF(M482="○","勝",IF(M482="×","敗",""))</f>
        <v/>
      </c>
      <c r="U482" s="95">
        <f>IF(AND(V482="",W482="")=TRUE,0,IF(AND(V482="勝",W482="敗")=TRUE,1,IF(AND(W482="勝",V482="敗")=TRUE,1,IF(AND(V482="勝",W482="")=TRUE,2,IF(AND(W482="勝",V482="")=TRUE,2,IF(AND(V482="敗",W482="")=TRUE,3,IF(AND(W482="敗",V482="")=TRUE,3,0)))))))</f>
        <v>0</v>
      </c>
      <c r="V482" s="95" t="str">
        <f>IF(L482="","",P482)</f>
        <v/>
      </c>
      <c r="W482" s="95" t="str">
        <f>IF(L484="","",P484)</f>
        <v/>
      </c>
      <c r="X482" s="95"/>
    </row>
    <row r="483" spans="1:24" ht="21" customHeight="1">
      <c r="A483" s="5">
        <v>120</v>
      </c>
      <c r="B483" s="140"/>
      <c r="C483" s="141" t="str">
        <f>IF(B483="","",TEXT(B483,"(aaa)"))</f>
        <v/>
      </c>
      <c r="D483" s="62" t="s">
        <v>39</v>
      </c>
      <c r="E483" s="11" t="s">
        <v>42</v>
      </c>
      <c r="F483" s="70" t="s">
        <v>27</v>
      </c>
      <c r="G483" s="63" t="s">
        <v>28</v>
      </c>
      <c r="H483" s="66" t="s">
        <v>44</v>
      </c>
      <c r="I483" s="20" t="s">
        <v>19</v>
      </c>
      <c r="J483" s="76" t="s">
        <v>21</v>
      </c>
      <c r="K483" s="76" t="s">
        <v>22</v>
      </c>
      <c r="L483" s="35" t="s">
        <v>111</v>
      </c>
      <c r="M483" s="48"/>
      <c r="N483" s="1"/>
      <c r="O483" s="101" t="str">
        <f>IF(AND(O482="",O484="")=TRUE,"",V483/SUM(V483:X483)*100)</f>
        <v/>
      </c>
      <c r="P483" s="45" t="str">
        <f>IF(AND(L482="",L484="")=TRUE,"",V483&amp;"勝"&amp;W483&amp;"敗"&amp;X483&amp;"引")</f>
        <v/>
      </c>
      <c r="U483" s="95"/>
      <c r="V483" s="95">
        <f>IF(U482=2,V479+1,IF(U482=0,0,V479))</f>
        <v>0</v>
      </c>
      <c r="W483" s="95">
        <f>IF(U482=3,W479+1,IF(U482=0,0,W479))</f>
        <v>0</v>
      </c>
      <c r="X483" s="95">
        <f>IF(U482=1,X479+1,X479)</f>
        <v>0</v>
      </c>
    </row>
    <row r="484" spans="1:24" ht="21" customHeight="1" thickBot="1">
      <c r="A484" s="6"/>
      <c r="B484" s="7"/>
      <c r="C484" s="7"/>
      <c r="D484" s="75"/>
      <c r="E484" s="17"/>
      <c r="F484" s="80"/>
      <c r="G484" s="105">
        <v>10000</v>
      </c>
      <c r="H484" s="67">
        <v>0.15</v>
      </c>
      <c r="I484" s="22">
        <f>E484+F484</f>
        <v>0</v>
      </c>
      <c r="J484" s="57">
        <f>I484-H484</f>
        <v>-0.15</v>
      </c>
      <c r="K484" s="57">
        <f>I484+H484</f>
        <v>0.15</v>
      </c>
      <c r="L484" s="53"/>
      <c r="M484" s="53"/>
      <c r="N484" s="8"/>
      <c r="O484" s="103" t="str">
        <f>IF(L484&lt;&gt;"",IF(M484="○",100,IF(M484="×",-100,"")),"")</f>
        <v/>
      </c>
      <c r="P484" s="54" t="str">
        <f>IF(M484="○","勝",IF(M484="×","敗",""))</f>
        <v/>
      </c>
      <c r="Q484" s="185"/>
      <c r="R484" s="186"/>
      <c r="S484" s="186"/>
      <c r="T484" s="187"/>
      <c r="U484" s="95"/>
      <c r="V484" s="95"/>
      <c r="W484" s="95"/>
      <c r="X484" s="95"/>
    </row>
    <row r="485" spans="1:24" ht="21" customHeight="1">
      <c r="A485" s="9" t="s">
        <v>112</v>
      </c>
      <c r="B485" s="28" t="s">
        <v>40</v>
      </c>
      <c r="C485" s="28" t="s">
        <v>37</v>
      </c>
      <c r="D485" s="61" t="s">
        <v>39</v>
      </c>
      <c r="E485" s="15" t="s">
        <v>41</v>
      </c>
      <c r="F485" s="61" t="s">
        <v>27</v>
      </c>
      <c r="G485" s="51" t="s">
        <v>28</v>
      </c>
      <c r="H485" s="64" t="s">
        <v>43</v>
      </c>
      <c r="I485" s="21" t="s">
        <v>20</v>
      </c>
      <c r="J485" s="31" t="s">
        <v>21</v>
      </c>
      <c r="K485" s="31" t="s">
        <v>22</v>
      </c>
      <c r="L485" s="32" t="s">
        <v>111</v>
      </c>
      <c r="M485" s="36" t="s">
        <v>46</v>
      </c>
      <c r="N485" s="33" t="s">
        <v>113</v>
      </c>
      <c r="O485" s="100" t="s">
        <v>12</v>
      </c>
      <c r="P485" s="34" t="s">
        <v>13</v>
      </c>
      <c r="U485" s="95"/>
      <c r="V485" s="95"/>
      <c r="W485" s="95"/>
      <c r="X485" s="95"/>
    </row>
    <row r="486" spans="1:24" ht="21" customHeight="1">
      <c r="A486" s="4"/>
      <c r="B486" s="3"/>
      <c r="C486" s="3"/>
      <c r="D486" s="135"/>
      <c r="E486" s="16"/>
      <c r="F486" s="79"/>
      <c r="G486" s="68">
        <v>10000</v>
      </c>
      <c r="H486" s="65">
        <v>0.15</v>
      </c>
      <c r="I486" s="19">
        <f>E486+F486</f>
        <v>0</v>
      </c>
      <c r="J486" s="2">
        <f>I486+H486</f>
        <v>0.15</v>
      </c>
      <c r="K486" s="2">
        <f>I486-H486</f>
        <v>-0.15</v>
      </c>
      <c r="L486" s="47"/>
      <c r="M486" s="47"/>
      <c r="N486" s="1"/>
      <c r="O486" s="101" t="str">
        <f>IF(L486&lt;&gt;"",IF(M486="○",100,IF(M486="×",-100,"")),"")</f>
        <v/>
      </c>
      <c r="P486" s="45" t="str">
        <f>IF(M486="○","勝",IF(M486="×","敗",""))</f>
        <v/>
      </c>
      <c r="U486" s="95">
        <f>IF(AND(V486="",W486="")=TRUE,0,IF(AND(V486="勝",W486="敗")=TRUE,1,IF(AND(W486="勝",V486="敗")=TRUE,1,IF(AND(V486="勝",W486="")=TRUE,2,IF(AND(W486="勝",V486="")=TRUE,2,IF(AND(V486="敗",W486="")=TRUE,3,IF(AND(W486="敗",V486="")=TRUE,3,0)))))))</f>
        <v>0</v>
      </c>
      <c r="V486" s="95" t="str">
        <f>IF(L486="","",P486)</f>
        <v/>
      </c>
      <c r="W486" s="95" t="str">
        <f>IF(L488="","",P488)</f>
        <v/>
      </c>
      <c r="X486" s="95"/>
    </row>
    <row r="487" spans="1:24" ht="21" customHeight="1">
      <c r="A487" s="5">
        <v>121</v>
      </c>
      <c r="B487" s="140"/>
      <c r="C487" s="141" t="str">
        <f>IF(B487="","",TEXT(B487,"(aaa)"))</f>
        <v/>
      </c>
      <c r="D487" s="62" t="s">
        <v>39</v>
      </c>
      <c r="E487" s="11" t="s">
        <v>42</v>
      </c>
      <c r="F487" s="70" t="s">
        <v>27</v>
      </c>
      <c r="G487" s="63" t="s">
        <v>28</v>
      </c>
      <c r="H487" s="66" t="s">
        <v>44</v>
      </c>
      <c r="I487" s="20" t="s">
        <v>19</v>
      </c>
      <c r="J487" s="76" t="s">
        <v>21</v>
      </c>
      <c r="K487" s="76" t="s">
        <v>22</v>
      </c>
      <c r="L487" s="35" t="s">
        <v>111</v>
      </c>
      <c r="M487" s="48"/>
      <c r="N487" s="1"/>
      <c r="O487" s="101" t="str">
        <f>IF(AND(O486="",O488="")=TRUE,"",V487/SUM(V487:X487)*100)</f>
        <v/>
      </c>
      <c r="P487" s="45" t="str">
        <f>IF(AND(L486="",L488="")=TRUE,"",V487&amp;"勝"&amp;W487&amp;"敗"&amp;X487&amp;"引")</f>
        <v/>
      </c>
      <c r="U487" s="95"/>
      <c r="V487" s="95">
        <f>IF(U486=2,V483+1,IF(U486=0,0,V483))</f>
        <v>0</v>
      </c>
      <c r="W487" s="95">
        <f>IF(U486=3,W483+1,IF(U486=0,0,W483))</f>
        <v>0</v>
      </c>
      <c r="X487" s="95">
        <f>IF(U486=1,X483+1,X483)</f>
        <v>0</v>
      </c>
    </row>
    <row r="488" spans="1:24" ht="21" customHeight="1" thickBot="1">
      <c r="A488" s="6"/>
      <c r="B488" s="7"/>
      <c r="C488" s="7"/>
      <c r="D488" s="75"/>
      <c r="E488" s="17"/>
      <c r="F488" s="80"/>
      <c r="G488" s="105">
        <v>10000</v>
      </c>
      <c r="H488" s="67">
        <v>0.15</v>
      </c>
      <c r="I488" s="22">
        <f>E488+F488</f>
        <v>0</v>
      </c>
      <c r="J488" s="57">
        <f>I488-H488</f>
        <v>-0.15</v>
      </c>
      <c r="K488" s="57">
        <f>I488+H488</f>
        <v>0.15</v>
      </c>
      <c r="L488" s="53"/>
      <c r="M488" s="53"/>
      <c r="N488" s="8"/>
      <c r="O488" s="103" t="str">
        <f>IF(L488&lt;&gt;"",IF(M488="○",100,IF(M488="×",-100,"")),"")</f>
        <v/>
      </c>
      <c r="P488" s="54" t="str">
        <f>IF(M488="○","勝",IF(M488="×","敗",""))</f>
        <v/>
      </c>
      <c r="Q488" s="185"/>
      <c r="R488" s="186"/>
      <c r="S488" s="186"/>
      <c r="T488" s="187"/>
      <c r="U488" s="95"/>
      <c r="V488" s="95"/>
      <c r="W488" s="95"/>
      <c r="X488" s="95"/>
    </row>
    <row r="489" spans="1:24" ht="21" customHeight="1">
      <c r="A489" s="9" t="s">
        <v>112</v>
      </c>
      <c r="B489" s="28" t="s">
        <v>40</v>
      </c>
      <c r="C489" s="28" t="s">
        <v>37</v>
      </c>
      <c r="D489" s="61" t="s">
        <v>39</v>
      </c>
      <c r="E489" s="15" t="s">
        <v>41</v>
      </c>
      <c r="F489" s="61" t="s">
        <v>27</v>
      </c>
      <c r="G489" s="51" t="s">
        <v>28</v>
      </c>
      <c r="H489" s="64" t="s">
        <v>43</v>
      </c>
      <c r="I489" s="21" t="s">
        <v>20</v>
      </c>
      <c r="J489" s="31" t="s">
        <v>21</v>
      </c>
      <c r="K489" s="31" t="s">
        <v>22</v>
      </c>
      <c r="L489" s="32" t="s">
        <v>111</v>
      </c>
      <c r="M489" s="36" t="s">
        <v>46</v>
      </c>
      <c r="N489" s="33" t="s">
        <v>113</v>
      </c>
      <c r="O489" s="100" t="s">
        <v>12</v>
      </c>
      <c r="P489" s="34" t="s">
        <v>13</v>
      </c>
      <c r="U489" s="95"/>
      <c r="V489" s="95"/>
      <c r="W489" s="95"/>
      <c r="X489" s="95"/>
    </row>
    <row r="490" spans="1:24" ht="21" customHeight="1">
      <c r="A490" s="4"/>
      <c r="B490" s="3"/>
      <c r="C490" s="3"/>
      <c r="D490" s="135"/>
      <c r="E490" s="16"/>
      <c r="F490" s="79"/>
      <c r="G490" s="68">
        <v>10000</v>
      </c>
      <c r="H490" s="65">
        <v>0.15</v>
      </c>
      <c r="I490" s="19">
        <f>E490+F490</f>
        <v>0</v>
      </c>
      <c r="J490" s="2">
        <f>I490+H490</f>
        <v>0.15</v>
      </c>
      <c r="K490" s="2">
        <f>I490-H490</f>
        <v>-0.15</v>
      </c>
      <c r="L490" s="47"/>
      <c r="M490" s="47"/>
      <c r="N490" s="1"/>
      <c r="O490" s="101" t="str">
        <f>IF(L490&lt;&gt;"",IF(M490="○",100,IF(M490="×",-100,"")),"")</f>
        <v/>
      </c>
      <c r="P490" s="45" t="str">
        <f>IF(M490="○","勝",IF(M490="×","敗",""))</f>
        <v/>
      </c>
      <c r="U490" s="95">
        <f>IF(AND(V490="",W490="")=TRUE,0,IF(AND(V490="勝",W490="敗")=TRUE,1,IF(AND(W490="勝",V490="敗")=TRUE,1,IF(AND(V490="勝",W490="")=TRUE,2,IF(AND(W490="勝",V490="")=TRUE,2,IF(AND(V490="敗",W490="")=TRUE,3,IF(AND(W490="敗",V490="")=TRUE,3,0)))))))</f>
        <v>0</v>
      </c>
      <c r="V490" s="95" t="str">
        <f>IF(L490="","",P490)</f>
        <v/>
      </c>
      <c r="W490" s="95" t="str">
        <f>IF(L492="","",P492)</f>
        <v/>
      </c>
      <c r="X490" s="95"/>
    </row>
    <row r="491" spans="1:24" ht="21" customHeight="1">
      <c r="A491" s="5">
        <v>122</v>
      </c>
      <c r="B491" s="140"/>
      <c r="C491" s="141" t="str">
        <f>IF(B491="","",TEXT(B491,"(aaa)"))</f>
        <v/>
      </c>
      <c r="D491" s="62" t="s">
        <v>39</v>
      </c>
      <c r="E491" s="11" t="s">
        <v>42</v>
      </c>
      <c r="F491" s="70" t="s">
        <v>27</v>
      </c>
      <c r="G491" s="63" t="s">
        <v>28</v>
      </c>
      <c r="H491" s="66" t="s">
        <v>44</v>
      </c>
      <c r="I491" s="20" t="s">
        <v>19</v>
      </c>
      <c r="J491" s="76" t="s">
        <v>21</v>
      </c>
      <c r="K491" s="76" t="s">
        <v>22</v>
      </c>
      <c r="L491" s="35" t="s">
        <v>111</v>
      </c>
      <c r="M491" s="48"/>
      <c r="N491" s="1"/>
      <c r="O491" s="101" t="str">
        <f>IF(AND(O490="",O492="")=TRUE,"",V491/SUM(V491:X491)*100)</f>
        <v/>
      </c>
      <c r="P491" s="45" t="str">
        <f>IF(AND(L490="",L492="")=TRUE,"",V491&amp;"勝"&amp;W491&amp;"敗"&amp;X491&amp;"引")</f>
        <v/>
      </c>
      <c r="U491" s="95"/>
      <c r="V491" s="95">
        <f>IF(U490=2,V487+1,IF(U490=0,0,V487))</f>
        <v>0</v>
      </c>
      <c r="W491" s="95">
        <f>IF(U490=3,W487+1,IF(U490=0,0,W487))</f>
        <v>0</v>
      </c>
      <c r="X491" s="95">
        <f>IF(U490=1,X487+1,X487)</f>
        <v>0</v>
      </c>
    </row>
    <row r="492" spans="1:24" ht="21" customHeight="1" thickBot="1">
      <c r="A492" s="6"/>
      <c r="B492" s="7"/>
      <c r="C492" s="7"/>
      <c r="D492" s="75"/>
      <c r="E492" s="17"/>
      <c r="F492" s="80"/>
      <c r="G492" s="105">
        <v>10000</v>
      </c>
      <c r="H492" s="67">
        <v>0.15</v>
      </c>
      <c r="I492" s="22">
        <f>E492+F492</f>
        <v>0</v>
      </c>
      <c r="J492" s="57">
        <f>I492-H492</f>
        <v>-0.15</v>
      </c>
      <c r="K492" s="57">
        <f>I492+H492</f>
        <v>0.15</v>
      </c>
      <c r="L492" s="53"/>
      <c r="M492" s="53"/>
      <c r="N492" s="8"/>
      <c r="O492" s="103" t="str">
        <f>IF(L492&lt;&gt;"",IF(M492="○",100,IF(M492="×",-100,"")),"")</f>
        <v/>
      </c>
      <c r="P492" s="54" t="str">
        <f>IF(M492="○","勝",IF(M492="×","敗",""))</f>
        <v/>
      </c>
      <c r="Q492" s="185"/>
      <c r="R492" s="186"/>
      <c r="S492" s="186"/>
      <c r="T492" s="187"/>
      <c r="U492" s="95"/>
      <c r="V492" s="95"/>
      <c r="W492" s="95"/>
      <c r="X492" s="95"/>
    </row>
    <row r="493" spans="1:24" ht="21" customHeight="1">
      <c r="A493" s="9" t="s">
        <v>112</v>
      </c>
      <c r="B493" s="28" t="s">
        <v>40</v>
      </c>
      <c r="C493" s="28" t="s">
        <v>37</v>
      </c>
      <c r="D493" s="61" t="s">
        <v>39</v>
      </c>
      <c r="E493" s="15" t="s">
        <v>41</v>
      </c>
      <c r="F493" s="61" t="s">
        <v>27</v>
      </c>
      <c r="G493" s="51" t="s">
        <v>28</v>
      </c>
      <c r="H493" s="64" t="s">
        <v>43</v>
      </c>
      <c r="I493" s="21" t="s">
        <v>20</v>
      </c>
      <c r="J493" s="31" t="s">
        <v>21</v>
      </c>
      <c r="K493" s="31" t="s">
        <v>22</v>
      </c>
      <c r="L493" s="32" t="s">
        <v>111</v>
      </c>
      <c r="M493" s="36" t="s">
        <v>46</v>
      </c>
      <c r="N493" s="33" t="s">
        <v>113</v>
      </c>
      <c r="O493" s="100" t="s">
        <v>12</v>
      </c>
      <c r="P493" s="34" t="s">
        <v>13</v>
      </c>
      <c r="U493" s="95"/>
      <c r="V493" s="95"/>
      <c r="W493" s="95"/>
      <c r="X493" s="95"/>
    </row>
    <row r="494" spans="1:24" ht="21" customHeight="1">
      <c r="A494" s="4"/>
      <c r="B494" s="3"/>
      <c r="C494" s="3"/>
      <c r="D494" s="135"/>
      <c r="E494" s="16"/>
      <c r="F494" s="79"/>
      <c r="G494" s="68">
        <v>10000</v>
      </c>
      <c r="H494" s="65">
        <v>0.15</v>
      </c>
      <c r="I494" s="19">
        <f>E494+F494</f>
        <v>0</v>
      </c>
      <c r="J494" s="2">
        <f>I494+H494</f>
        <v>0.15</v>
      </c>
      <c r="K494" s="2">
        <f>I494-H494</f>
        <v>-0.15</v>
      </c>
      <c r="L494" s="47"/>
      <c r="M494" s="47"/>
      <c r="N494" s="1"/>
      <c r="O494" s="101" t="str">
        <f>IF(L494&lt;&gt;"",IF(M494="○",100,IF(M494="×",-100,"")),"")</f>
        <v/>
      </c>
      <c r="P494" s="45" t="str">
        <f>IF(M494="○","勝",IF(M494="×","敗",""))</f>
        <v/>
      </c>
      <c r="U494" s="95">
        <f>IF(AND(V494="",W494="")=TRUE,0,IF(AND(V494="勝",W494="敗")=TRUE,1,IF(AND(W494="勝",V494="敗")=TRUE,1,IF(AND(V494="勝",W494="")=TRUE,2,IF(AND(W494="勝",V494="")=TRUE,2,IF(AND(V494="敗",W494="")=TRUE,3,IF(AND(W494="敗",V494="")=TRUE,3,0)))))))</f>
        <v>0</v>
      </c>
      <c r="V494" s="95" t="str">
        <f>IF(L494="","",P494)</f>
        <v/>
      </c>
      <c r="W494" s="95" t="str">
        <f>IF(L496="","",P496)</f>
        <v/>
      </c>
      <c r="X494" s="95"/>
    </row>
    <row r="495" spans="1:24" ht="21" customHeight="1">
      <c r="A495" s="5">
        <v>123</v>
      </c>
      <c r="B495" s="140"/>
      <c r="C495" s="141" t="str">
        <f>IF(B495="","",TEXT(B495,"(aaa)"))</f>
        <v/>
      </c>
      <c r="D495" s="62" t="s">
        <v>39</v>
      </c>
      <c r="E495" s="11" t="s">
        <v>42</v>
      </c>
      <c r="F495" s="70" t="s">
        <v>27</v>
      </c>
      <c r="G495" s="63" t="s">
        <v>28</v>
      </c>
      <c r="H495" s="66" t="s">
        <v>44</v>
      </c>
      <c r="I495" s="20" t="s">
        <v>19</v>
      </c>
      <c r="J495" s="76" t="s">
        <v>21</v>
      </c>
      <c r="K495" s="76" t="s">
        <v>22</v>
      </c>
      <c r="L495" s="35" t="s">
        <v>111</v>
      </c>
      <c r="M495" s="48"/>
      <c r="N495" s="1"/>
      <c r="O495" s="101" t="str">
        <f>IF(AND(O494="",O496="")=TRUE,"",V495/SUM(V495:X495)*100)</f>
        <v/>
      </c>
      <c r="P495" s="45" t="str">
        <f>IF(AND(L494="",L496="")=TRUE,"",V495&amp;"勝"&amp;W495&amp;"敗"&amp;X495&amp;"引")</f>
        <v/>
      </c>
      <c r="U495" s="95"/>
      <c r="V495" s="95">
        <f>IF(U494=2,V491+1,IF(U494=0,0,V491))</f>
        <v>0</v>
      </c>
      <c r="W495" s="95">
        <f>IF(U494=3,W491+1,IF(U494=0,0,W491))</f>
        <v>0</v>
      </c>
      <c r="X495" s="95">
        <f>IF(U494=1,X491+1,X491)</f>
        <v>0</v>
      </c>
    </row>
    <row r="496" spans="1:24" ht="21" customHeight="1" thickBot="1">
      <c r="A496" s="6"/>
      <c r="B496" s="7"/>
      <c r="C496" s="7"/>
      <c r="D496" s="75"/>
      <c r="E496" s="17"/>
      <c r="F496" s="80"/>
      <c r="G496" s="105">
        <v>10000</v>
      </c>
      <c r="H496" s="67">
        <v>0.15</v>
      </c>
      <c r="I496" s="22">
        <f>E496+F496</f>
        <v>0</v>
      </c>
      <c r="J496" s="57">
        <f>I496-H496</f>
        <v>-0.15</v>
      </c>
      <c r="K496" s="57">
        <f>I496+H496</f>
        <v>0.15</v>
      </c>
      <c r="L496" s="53"/>
      <c r="M496" s="53"/>
      <c r="N496" s="8"/>
      <c r="O496" s="103" t="str">
        <f>IF(L496&lt;&gt;"",IF(M496="○",100,IF(M496="×",-100,"")),"")</f>
        <v/>
      </c>
      <c r="P496" s="54" t="str">
        <f>IF(M496="○","勝",IF(M496="×","敗",""))</f>
        <v/>
      </c>
      <c r="Q496" s="185"/>
      <c r="R496" s="186"/>
      <c r="S496" s="186"/>
      <c r="T496" s="187"/>
      <c r="U496" s="95"/>
      <c r="V496" s="95"/>
      <c r="W496" s="95"/>
      <c r="X496" s="95"/>
    </row>
    <row r="497" spans="1:24" ht="21" customHeight="1">
      <c r="A497" s="9" t="s">
        <v>112</v>
      </c>
      <c r="B497" s="28" t="s">
        <v>40</v>
      </c>
      <c r="C497" s="28" t="s">
        <v>37</v>
      </c>
      <c r="D497" s="61" t="s">
        <v>39</v>
      </c>
      <c r="E497" s="15" t="s">
        <v>41</v>
      </c>
      <c r="F497" s="61" t="s">
        <v>27</v>
      </c>
      <c r="G497" s="51" t="s">
        <v>28</v>
      </c>
      <c r="H497" s="64" t="s">
        <v>43</v>
      </c>
      <c r="I497" s="21" t="s">
        <v>20</v>
      </c>
      <c r="J497" s="31" t="s">
        <v>21</v>
      </c>
      <c r="K497" s="31" t="s">
        <v>22</v>
      </c>
      <c r="L497" s="32" t="s">
        <v>111</v>
      </c>
      <c r="M497" s="36" t="s">
        <v>46</v>
      </c>
      <c r="N497" s="33" t="s">
        <v>113</v>
      </c>
      <c r="O497" s="100" t="s">
        <v>12</v>
      </c>
      <c r="P497" s="34" t="s">
        <v>13</v>
      </c>
      <c r="U497" s="95"/>
      <c r="V497" s="95"/>
      <c r="W497" s="95"/>
      <c r="X497" s="95"/>
    </row>
    <row r="498" spans="1:24" ht="21" customHeight="1">
      <c r="A498" s="4"/>
      <c r="B498" s="3"/>
      <c r="C498" s="3"/>
      <c r="D498" s="135"/>
      <c r="E498" s="16"/>
      <c r="F498" s="79"/>
      <c r="G498" s="68">
        <v>10000</v>
      </c>
      <c r="H498" s="65">
        <v>0.15</v>
      </c>
      <c r="I498" s="19">
        <f>E498+F498</f>
        <v>0</v>
      </c>
      <c r="J498" s="2">
        <f>I498+H498</f>
        <v>0.15</v>
      </c>
      <c r="K498" s="2">
        <f>I498-H498</f>
        <v>-0.15</v>
      </c>
      <c r="L498" s="47"/>
      <c r="M498" s="47"/>
      <c r="N498" s="1"/>
      <c r="O498" s="101" t="str">
        <f>IF(L498&lt;&gt;"",IF(M498="○",100,IF(M498="×",-100,"")),"")</f>
        <v/>
      </c>
      <c r="P498" s="45" t="str">
        <f>IF(M498="○","勝",IF(M498="×","敗",""))</f>
        <v/>
      </c>
      <c r="U498" s="95">
        <f>IF(AND(V498="",W498="")=TRUE,0,IF(AND(V498="勝",W498="敗")=TRUE,1,IF(AND(W498="勝",V498="敗")=TRUE,1,IF(AND(V498="勝",W498="")=TRUE,2,IF(AND(W498="勝",V498="")=TRUE,2,IF(AND(V498="敗",W498="")=TRUE,3,IF(AND(W498="敗",V498="")=TRUE,3,0)))))))</f>
        <v>0</v>
      </c>
      <c r="V498" s="95" t="str">
        <f>IF(L498="","",P498)</f>
        <v/>
      </c>
      <c r="W498" s="95" t="str">
        <f>IF(L500="","",P500)</f>
        <v/>
      </c>
      <c r="X498" s="95"/>
    </row>
    <row r="499" spans="1:24" ht="21" customHeight="1">
      <c r="A499" s="5">
        <v>124</v>
      </c>
      <c r="B499" s="140"/>
      <c r="C499" s="141" t="str">
        <f>IF(B499="","",TEXT(B499,"(aaa)"))</f>
        <v/>
      </c>
      <c r="D499" s="62" t="s">
        <v>39</v>
      </c>
      <c r="E499" s="11" t="s">
        <v>42</v>
      </c>
      <c r="F499" s="70" t="s">
        <v>27</v>
      </c>
      <c r="G499" s="63" t="s">
        <v>28</v>
      </c>
      <c r="H499" s="66" t="s">
        <v>44</v>
      </c>
      <c r="I499" s="20" t="s">
        <v>19</v>
      </c>
      <c r="J499" s="76" t="s">
        <v>21</v>
      </c>
      <c r="K499" s="76" t="s">
        <v>22</v>
      </c>
      <c r="L499" s="35" t="s">
        <v>111</v>
      </c>
      <c r="M499" s="48"/>
      <c r="N499" s="1"/>
      <c r="O499" s="101" t="str">
        <f>IF(AND(O498="",O500="")=TRUE,"",V499/SUM(V499:X499)*100)</f>
        <v/>
      </c>
      <c r="P499" s="45" t="str">
        <f>IF(AND(L498="",L500="")=TRUE,"",V499&amp;"勝"&amp;W499&amp;"敗"&amp;X499&amp;"引")</f>
        <v/>
      </c>
      <c r="U499" s="95"/>
      <c r="V499" s="95">
        <f>IF(U498=2,V495+1,IF(U498=0,0,V495))</f>
        <v>0</v>
      </c>
      <c r="W499" s="95">
        <f>IF(U498=3,W495+1,IF(U498=0,0,W495))</f>
        <v>0</v>
      </c>
      <c r="X499" s="95">
        <f>IF(U498=1,X495+1,X495)</f>
        <v>0</v>
      </c>
    </row>
    <row r="500" spans="1:24" ht="21" customHeight="1" thickBot="1">
      <c r="A500" s="6"/>
      <c r="B500" s="7"/>
      <c r="C500" s="7"/>
      <c r="D500" s="75"/>
      <c r="E500" s="17"/>
      <c r="F500" s="80"/>
      <c r="G500" s="105">
        <v>10000</v>
      </c>
      <c r="H500" s="67">
        <v>0.15</v>
      </c>
      <c r="I500" s="22">
        <f>E500+F500</f>
        <v>0</v>
      </c>
      <c r="J500" s="57">
        <f>I500-H500</f>
        <v>-0.15</v>
      </c>
      <c r="K500" s="57">
        <f>I500+H500</f>
        <v>0.15</v>
      </c>
      <c r="L500" s="53"/>
      <c r="M500" s="53"/>
      <c r="N500" s="8"/>
      <c r="O500" s="103" t="str">
        <f>IF(L500&lt;&gt;"",IF(M500="○",100,IF(M500="×",-100,"")),"")</f>
        <v/>
      </c>
      <c r="P500" s="54" t="str">
        <f>IF(M500="○","勝",IF(M500="×","敗",""))</f>
        <v/>
      </c>
      <c r="Q500" s="185"/>
      <c r="R500" s="186"/>
      <c r="S500" s="186"/>
      <c r="T500" s="187"/>
      <c r="U500" s="95"/>
      <c r="V500" s="95"/>
      <c r="W500" s="95"/>
      <c r="X500" s="95"/>
    </row>
    <row r="501" spans="1:24" ht="21" customHeight="1">
      <c r="A501" s="9" t="s">
        <v>112</v>
      </c>
      <c r="B501" s="28" t="s">
        <v>40</v>
      </c>
      <c r="C501" s="28" t="s">
        <v>37</v>
      </c>
      <c r="D501" s="61" t="s">
        <v>39</v>
      </c>
      <c r="E501" s="15" t="s">
        <v>41</v>
      </c>
      <c r="F501" s="61" t="s">
        <v>27</v>
      </c>
      <c r="G501" s="51" t="s">
        <v>28</v>
      </c>
      <c r="H501" s="64" t="s">
        <v>43</v>
      </c>
      <c r="I501" s="21" t="s">
        <v>20</v>
      </c>
      <c r="J501" s="31" t="s">
        <v>21</v>
      </c>
      <c r="K501" s="31" t="s">
        <v>22</v>
      </c>
      <c r="L501" s="32" t="s">
        <v>111</v>
      </c>
      <c r="M501" s="36" t="s">
        <v>46</v>
      </c>
      <c r="N501" s="33" t="s">
        <v>113</v>
      </c>
      <c r="O501" s="100" t="s">
        <v>12</v>
      </c>
      <c r="P501" s="34" t="s">
        <v>13</v>
      </c>
      <c r="U501" s="95"/>
      <c r="V501" s="95"/>
      <c r="W501" s="95"/>
      <c r="X501" s="95"/>
    </row>
    <row r="502" spans="1:24" ht="21" customHeight="1">
      <c r="A502" s="4"/>
      <c r="B502" s="3"/>
      <c r="C502" s="3"/>
      <c r="D502" s="135"/>
      <c r="E502" s="16"/>
      <c r="F502" s="79"/>
      <c r="G502" s="68">
        <v>10000</v>
      </c>
      <c r="H502" s="65">
        <v>0.15</v>
      </c>
      <c r="I502" s="19">
        <f>E502+F502</f>
        <v>0</v>
      </c>
      <c r="J502" s="2">
        <f>I502+H502</f>
        <v>0.15</v>
      </c>
      <c r="K502" s="2">
        <f>I502-H502</f>
        <v>-0.15</v>
      </c>
      <c r="L502" s="47"/>
      <c r="M502" s="47"/>
      <c r="N502" s="1"/>
      <c r="O502" s="101" t="str">
        <f>IF(L502&lt;&gt;"",IF(M502="○",100,IF(M502="×",-100,"")),"")</f>
        <v/>
      </c>
      <c r="P502" s="45" t="str">
        <f>IF(M502="○","勝",IF(M502="×","敗",""))</f>
        <v/>
      </c>
      <c r="U502" s="95">
        <f>IF(AND(V502="",W502="")=TRUE,0,IF(AND(V502="勝",W502="敗")=TRUE,1,IF(AND(W502="勝",V502="敗")=TRUE,1,IF(AND(V502="勝",W502="")=TRUE,2,IF(AND(W502="勝",V502="")=TRUE,2,IF(AND(V502="敗",W502="")=TRUE,3,IF(AND(W502="敗",V502="")=TRUE,3,0)))))))</f>
        <v>0</v>
      </c>
      <c r="V502" s="95" t="str">
        <f>IF(L502="","",P502)</f>
        <v/>
      </c>
      <c r="W502" s="95" t="str">
        <f>IF(L504="","",P504)</f>
        <v/>
      </c>
      <c r="X502" s="95"/>
    </row>
    <row r="503" spans="1:24" ht="21" customHeight="1">
      <c r="A503" s="5">
        <v>125</v>
      </c>
      <c r="B503" s="140"/>
      <c r="C503" s="141" t="str">
        <f>IF(B503="","",TEXT(B503,"(aaa)"))</f>
        <v/>
      </c>
      <c r="D503" s="62" t="s">
        <v>39</v>
      </c>
      <c r="E503" s="11" t="s">
        <v>42</v>
      </c>
      <c r="F503" s="70" t="s">
        <v>27</v>
      </c>
      <c r="G503" s="63" t="s">
        <v>28</v>
      </c>
      <c r="H503" s="66" t="s">
        <v>44</v>
      </c>
      <c r="I503" s="20" t="s">
        <v>19</v>
      </c>
      <c r="J503" s="76" t="s">
        <v>21</v>
      </c>
      <c r="K503" s="76" t="s">
        <v>22</v>
      </c>
      <c r="L503" s="35" t="s">
        <v>111</v>
      </c>
      <c r="M503" s="48"/>
      <c r="N503" s="1"/>
      <c r="O503" s="101" t="str">
        <f>IF(AND(O502="",O504="")=TRUE,"",V503/SUM(V503:X503)*100)</f>
        <v/>
      </c>
      <c r="P503" s="45" t="str">
        <f>IF(AND(L502="",L504="")=TRUE,"",V503&amp;"勝"&amp;W503&amp;"敗"&amp;X503&amp;"引")</f>
        <v/>
      </c>
      <c r="U503" s="95"/>
      <c r="V503" s="95">
        <f>IF(U502=2,V499+1,IF(U502=0,0,V499))</f>
        <v>0</v>
      </c>
      <c r="W503" s="95">
        <f>IF(U502=3,W499+1,IF(U502=0,0,W499))</f>
        <v>0</v>
      </c>
      <c r="X503" s="95">
        <f>IF(U502=1,X499+1,X499)</f>
        <v>0</v>
      </c>
    </row>
    <row r="504" spans="1:24" ht="21" customHeight="1" thickBot="1">
      <c r="A504" s="6"/>
      <c r="B504" s="7"/>
      <c r="C504" s="7"/>
      <c r="D504" s="75"/>
      <c r="E504" s="17"/>
      <c r="F504" s="80"/>
      <c r="G504" s="105">
        <v>10000</v>
      </c>
      <c r="H504" s="67">
        <v>0.15</v>
      </c>
      <c r="I504" s="22">
        <f>E504+F504</f>
        <v>0</v>
      </c>
      <c r="J504" s="57">
        <f>I504-H504</f>
        <v>-0.15</v>
      </c>
      <c r="K504" s="57">
        <f>I504+H504</f>
        <v>0.15</v>
      </c>
      <c r="L504" s="53"/>
      <c r="M504" s="53"/>
      <c r="N504" s="8"/>
      <c r="O504" s="103" t="str">
        <f>IF(L504&lt;&gt;"",IF(M504="○",100,IF(M504="×",-100,"")),"")</f>
        <v/>
      </c>
      <c r="P504" s="54" t="str">
        <f>IF(M504="○","勝",IF(M504="×","敗",""))</f>
        <v/>
      </c>
      <c r="Q504" s="185"/>
      <c r="R504" s="186"/>
      <c r="S504" s="186"/>
      <c r="T504" s="187"/>
      <c r="U504" s="95"/>
      <c r="V504" s="95"/>
      <c r="W504" s="95"/>
      <c r="X504" s="95"/>
    </row>
    <row r="505" spans="1:24" ht="21" customHeight="1">
      <c r="A505" s="9" t="s">
        <v>112</v>
      </c>
      <c r="B505" s="28" t="s">
        <v>40</v>
      </c>
      <c r="C505" s="28" t="s">
        <v>37</v>
      </c>
      <c r="D505" s="61" t="s">
        <v>39</v>
      </c>
      <c r="E505" s="15" t="s">
        <v>41</v>
      </c>
      <c r="F505" s="61" t="s">
        <v>27</v>
      </c>
      <c r="G505" s="51" t="s">
        <v>28</v>
      </c>
      <c r="H505" s="64" t="s">
        <v>43</v>
      </c>
      <c r="I505" s="21" t="s">
        <v>20</v>
      </c>
      <c r="J505" s="31" t="s">
        <v>21</v>
      </c>
      <c r="K505" s="31" t="s">
        <v>22</v>
      </c>
      <c r="L505" s="32" t="s">
        <v>111</v>
      </c>
      <c r="M505" s="36" t="s">
        <v>46</v>
      </c>
      <c r="N505" s="33" t="s">
        <v>113</v>
      </c>
      <c r="O505" s="100" t="s">
        <v>12</v>
      </c>
      <c r="P505" s="34" t="s">
        <v>13</v>
      </c>
      <c r="U505" s="95"/>
      <c r="V505" s="95"/>
      <c r="W505" s="95"/>
      <c r="X505" s="95"/>
    </row>
    <row r="506" spans="1:24" ht="21" customHeight="1">
      <c r="A506" s="4"/>
      <c r="B506" s="3"/>
      <c r="C506" s="3"/>
      <c r="D506" s="135"/>
      <c r="E506" s="16"/>
      <c r="F506" s="79"/>
      <c r="G506" s="68">
        <v>10000</v>
      </c>
      <c r="H506" s="65">
        <v>0.15</v>
      </c>
      <c r="I506" s="19">
        <f>E506+F506</f>
        <v>0</v>
      </c>
      <c r="J506" s="2">
        <f>I506+H506</f>
        <v>0.15</v>
      </c>
      <c r="K506" s="2">
        <f>I506-H506</f>
        <v>-0.15</v>
      </c>
      <c r="L506" s="47"/>
      <c r="M506" s="47"/>
      <c r="N506" s="1"/>
      <c r="O506" s="101" t="str">
        <f>IF(L506&lt;&gt;"",IF(M506="○",100,IF(M506="×",-100,"")),"")</f>
        <v/>
      </c>
      <c r="P506" s="45" t="str">
        <f>IF(M506="○","勝",IF(M506="×","敗",""))</f>
        <v/>
      </c>
      <c r="U506" s="95">
        <f>IF(AND(V506="",W506="")=TRUE,0,IF(AND(V506="勝",W506="敗")=TRUE,1,IF(AND(W506="勝",V506="敗")=TRUE,1,IF(AND(V506="勝",W506="")=TRUE,2,IF(AND(W506="勝",V506="")=TRUE,2,IF(AND(V506="敗",W506="")=TRUE,3,IF(AND(W506="敗",V506="")=TRUE,3,0)))))))</f>
        <v>0</v>
      </c>
      <c r="V506" s="95" t="str">
        <f>IF(L506="","",P506)</f>
        <v/>
      </c>
      <c r="W506" s="95" t="str">
        <f>IF(L508="","",P508)</f>
        <v/>
      </c>
      <c r="X506" s="95"/>
    </row>
    <row r="507" spans="1:24" ht="21" customHeight="1">
      <c r="A507" s="5">
        <v>126</v>
      </c>
      <c r="B507" s="140"/>
      <c r="C507" s="141" t="str">
        <f>IF(B507="","",TEXT(B507,"(aaa)"))</f>
        <v/>
      </c>
      <c r="D507" s="62" t="s">
        <v>39</v>
      </c>
      <c r="E507" s="11" t="s">
        <v>42</v>
      </c>
      <c r="F507" s="70" t="s">
        <v>27</v>
      </c>
      <c r="G507" s="63" t="s">
        <v>28</v>
      </c>
      <c r="H507" s="66" t="s">
        <v>44</v>
      </c>
      <c r="I507" s="20" t="s">
        <v>19</v>
      </c>
      <c r="J507" s="76" t="s">
        <v>21</v>
      </c>
      <c r="K507" s="76" t="s">
        <v>22</v>
      </c>
      <c r="L507" s="35" t="s">
        <v>111</v>
      </c>
      <c r="M507" s="48"/>
      <c r="N507" s="1"/>
      <c r="O507" s="101" t="str">
        <f>IF(AND(O506="",O508="")=TRUE,"",V507/SUM(V507:X507)*100)</f>
        <v/>
      </c>
      <c r="P507" s="45" t="str">
        <f>IF(AND(L506="",L508="")=TRUE,"",V507&amp;"勝"&amp;W507&amp;"敗"&amp;X507&amp;"引")</f>
        <v/>
      </c>
      <c r="U507" s="95"/>
      <c r="V507" s="95">
        <f>IF(U506=2,V503+1,IF(U506=0,0,V503))</f>
        <v>0</v>
      </c>
      <c r="W507" s="95">
        <f>IF(U506=3,W503+1,IF(U506=0,0,W503))</f>
        <v>0</v>
      </c>
      <c r="X507" s="95">
        <f>IF(U506=1,X503+1,X503)</f>
        <v>0</v>
      </c>
    </row>
    <row r="508" spans="1:24" ht="21" customHeight="1" thickBot="1">
      <c r="A508" s="6"/>
      <c r="B508" s="7"/>
      <c r="C508" s="7"/>
      <c r="D508" s="75"/>
      <c r="E508" s="17"/>
      <c r="F508" s="80"/>
      <c r="G508" s="105">
        <v>10000</v>
      </c>
      <c r="H508" s="67">
        <v>0.15</v>
      </c>
      <c r="I508" s="22">
        <f>E508+F508</f>
        <v>0</v>
      </c>
      <c r="J508" s="57">
        <f>I508-H508</f>
        <v>-0.15</v>
      </c>
      <c r="K508" s="57">
        <f>I508+H508</f>
        <v>0.15</v>
      </c>
      <c r="L508" s="53"/>
      <c r="M508" s="53"/>
      <c r="N508" s="8"/>
      <c r="O508" s="103" t="str">
        <f>IF(L508&lt;&gt;"",IF(M508="○",100,IF(M508="×",-100,"")),"")</f>
        <v/>
      </c>
      <c r="P508" s="54" t="str">
        <f>IF(M508="○","勝",IF(M508="×","敗",""))</f>
        <v/>
      </c>
      <c r="Q508" s="185"/>
      <c r="R508" s="186"/>
      <c r="S508" s="186"/>
      <c r="T508" s="187"/>
      <c r="U508" s="95"/>
      <c r="V508" s="95"/>
      <c r="W508" s="95"/>
      <c r="X508" s="95"/>
    </row>
    <row r="509" spans="1:24" ht="21" customHeight="1">
      <c r="A509" s="9" t="s">
        <v>112</v>
      </c>
      <c r="B509" s="28" t="s">
        <v>40</v>
      </c>
      <c r="C509" s="28" t="s">
        <v>37</v>
      </c>
      <c r="D509" s="61" t="s">
        <v>39</v>
      </c>
      <c r="E509" s="15" t="s">
        <v>41</v>
      </c>
      <c r="F509" s="61" t="s">
        <v>27</v>
      </c>
      <c r="G509" s="51" t="s">
        <v>28</v>
      </c>
      <c r="H509" s="64" t="s">
        <v>43</v>
      </c>
      <c r="I509" s="21" t="s">
        <v>20</v>
      </c>
      <c r="J509" s="31" t="s">
        <v>21</v>
      </c>
      <c r="K509" s="31" t="s">
        <v>22</v>
      </c>
      <c r="L509" s="32" t="s">
        <v>111</v>
      </c>
      <c r="M509" s="36" t="s">
        <v>46</v>
      </c>
      <c r="N509" s="33" t="s">
        <v>113</v>
      </c>
      <c r="O509" s="100" t="s">
        <v>12</v>
      </c>
      <c r="P509" s="34" t="s">
        <v>13</v>
      </c>
      <c r="U509" s="95"/>
      <c r="V509" s="95"/>
      <c r="W509" s="95"/>
      <c r="X509" s="95"/>
    </row>
    <row r="510" spans="1:24" ht="21" customHeight="1">
      <c r="A510" s="4"/>
      <c r="B510" s="3"/>
      <c r="C510" s="3"/>
      <c r="D510" s="135"/>
      <c r="E510" s="16"/>
      <c r="F510" s="79"/>
      <c r="G510" s="68">
        <v>10000</v>
      </c>
      <c r="H510" s="65">
        <v>0.15</v>
      </c>
      <c r="I510" s="19">
        <f>E510+F510</f>
        <v>0</v>
      </c>
      <c r="J510" s="2">
        <f>I510+H510</f>
        <v>0.15</v>
      </c>
      <c r="K510" s="2">
        <f>I510-H510</f>
        <v>-0.15</v>
      </c>
      <c r="L510" s="47"/>
      <c r="M510" s="47"/>
      <c r="N510" s="1"/>
      <c r="O510" s="101" t="str">
        <f>IF(L510&lt;&gt;"",IF(M510="○",100,IF(M510="×",-100,"")),"")</f>
        <v/>
      </c>
      <c r="P510" s="45" t="str">
        <f>IF(M510="○","勝",IF(M510="×","敗",""))</f>
        <v/>
      </c>
      <c r="U510" s="95">
        <f>IF(AND(V510="",W510="")=TRUE,0,IF(AND(V510="勝",W510="敗")=TRUE,1,IF(AND(W510="勝",V510="敗")=TRUE,1,IF(AND(V510="勝",W510="")=TRUE,2,IF(AND(W510="勝",V510="")=TRUE,2,IF(AND(V510="敗",W510="")=TRUE,3,IF(AND(W510="敗",V510="")=TRUE,3,0)))))))</f>
        <v>0</v>
      </c>
      <c r="V510" s="95" t="str">
        <f>IF(L510="","",P510)</f>
        <v/>
      </c>
      <c r="W510" s="95" t="str">
        <f>IF(L512="","",P512)</f>
        <v/>
      </c>
      <c r="X510" s="95"/>
    </row>
    <row r="511" spans="1:24" ht="21" customHeight="1">
      <c r="A511" s="5">
        <v>127</v>
      </c>
      <c r="B511" s="140"/>
      <c r="C511" s="141" t="str">
        <f>IF(B511="","",TEXT(B511,"(aaa)"))</f>
        <v/>
      </c>
      <c r="D511" s="62" t="s">
        <v>39</v>
      </c>
      <c r="E511" s="11" t="s">
        <v>42</v>
      </c>
      <c r="F511" s="70" t="s">
        <v>27</v>
      </c>
      <c r="G511" s="63" t="s">
        <v>28</v>
      </c>
      <c r="H511" s="66" t="s">
        <v>44</v>
      </c>
      <c r="I511" s="20" t="s">
        <v>19</v>
      </c>
      <c r="J511" s="76" t="s">
        <v>21</v>
      </c>
      <c r="K511" s="76" t="s">
        <v>22</v>
      </c>
      <c r="L511" s="35" t="s">
        <v>111</v>
      </c>
      <c r="M511" s="48"/>
      <c r="N511" s="1"/>
      <c r="O511" s="101" t="str">
        <f>IF(AND(O510="",O512="")=TRUE,"",V511/SUM(V511:X511)*100)</f>
        <v/>
      </c>
      <c r="P511" s="45" t="str">
        <f>IF(AND(L510="",L512="")=TRUE,"",V511&amp;"勝"&amp;W511&amp;"敗"&amp;X511&amp;"引")</f>
        <v/>
      </c>
      <c r="U511" s="95"/>
      <c r="V511" s="95">
        <f>IF(U510=2,V507+1,IF(U510=0,0,V507))</f>
        <v>0</v>
      </c>
      <c r="W511" s="95">
        <f>IF(U510=3,W507+1,IF(U510=0,0,W507))</f>
        <v>0</v>
      </c>
      <c r="X511" s="95">
        <f>IF(U510=1,X507+1,X507)</f>
        <v>0</v>
      </c>
    </row>
    <row r="512" spans="1:24" ht="21" customHeight="1" thickBot="1">
      <c r="A512" s="6"/>
      <c r="B512" s="7"/>
      <c r="C512" s="7"/>
      <c r="D512" s="75"/>
      <c r="E512" s="17"/>
      <c r="F512" s="80"/>
      <c r="G512" s="105">
        <v>10000</v>
      </c>
      <c r="H512" s="67">
        <v>0.15</v>
      </c>
      <c r="I512" s="22">
        <f>E512+F512</f>
        <v>0</v>
      </c>
      <c r="J512" s="57">
        <f>I512-H512</f>
        <v>-0.15</v>
      </c>
      <c r="K512" s="57">
        <f>I512+H512</f>
        <v>0.15</v>
      </c>
      <c r="L512" s="53"/>
      <c r="M512" s="53"/>
      <c r="N512" s="8"/>
      <c r="O512" s="103" t="str">
        <f>IF(L512&lt;&gt;"",IF(M512="○",100,IF(M512="×",-100,"")),"")</f>
        <v/>
      </c>
      <c r="P512" s="54" t="str">
        <f>IF(M512="○","勝",IF(M512="×","敗",""))</f>
        <v/>
      </c>
      <c r="Q512" s="185"/>
      <c r="R512" s="186"/>
      <c r="S512" s="186"/>
      <c r="T512" s="187"/>
      <c r="U512" s="95"/>
      <c r="V512" s="95"/>
      <c r="W512" s="95"/>
      <c r="X512" s="95"/>
    </row>
    <row r="513" spans="1:24" ht="21" customHeight="1">
      <c r="A513" s="9" t="s">
        <v>112</v>
      </c>
      <c r="B513" s="28" t="s">
        <v>40</v>
      </c>
      <c r="C513" s="28" t="s">
        <v>37</v>
      </c>
      <c r="D513" s="61" t="s">
        <v>39</v>
      </c>
      <c r="E513" s="15" t="s">
        <v>41</v>
      </c>
      <c r="F513" s="61" t="s">
        <v>27</v>
      </c>
      <c r="G513" s="51" t="s">
        <v>28</v>
      </c>
      <c r="H513" s="64" t="s">
        <v>43</v>
      </c>
      <c r="I513" s="21" t="s">
        <v>20</v>
      </c>
      <c r="J513" s="31" t="s">
        <v>21</v>
      </c>
      <c r="K513" s="31" t="s">
        <v>22</v>
      </c>
      <c r="L513" s="32" t="s">
        <v>111</v>
      </c>
      <c r="M513" s="36" t="s">
        <v>46</v>
      </c>
      <c r="N513" s="33" t="s">
        <v>113</v>
      </c>
      <c r="O513" s="100" t="s">
        <v>12</v>
      </c>
      <c r="P513" s="34" t="s">
        <v>13</v>
      </c>
      <c r="U513" s="95"/>
      <c r="V513" s="95"/>
      <c r="W513" s="95"/>
      <c r="X513" s="95"/>
    </row>
    <row r="514" spans="1:24" ht="21" customHeight="1">
      <c r="A514" s="4"/>
      <c r="B514" s="3"/>
      <c r="C514" s="3"/>
      <c r="D514" s="135"/>
      <c r="E514" s="16"/>
      <c r="F514" s="79"/>
      <c r="G514" s="68">
        <v>10000</v>
      </c>
      <c r="H514" s="65">
        <v>0.15</v>
      </c>
      <c r="I514" s="19">
        <f>E514+F514</f>
        <v>0</v>
      </c>
      <c r="J514" s="2">
        <f>I514+H514</f>
        <v>0.15</v>
      </c>
      <c r="K514" s="2">
        <f>I514-H514</f>
        <v>-0.15</v>
      </c>
      <c r="L514" s="47"/>
      <c r="M514" s="47"/>
      <c r="N514" s="1"/>
      <c r="O514" s="101" t="str">
        <f>IF(L514&lt;&gt;"",IF(M514="○",100,IF(M514="×",-100,"")),"")</f>
        <v/>
      </c>
      <c r="P514" s="45" t="str">
        <f>IF(M514="○","勝",IF(M514="×","敗",""))</f>
        <v/>
      </c>
      <c r="U514" s="95">
        <f>IF(AND(V514="",W514="")=TRUE,0,IF(AND(V514="勝",W514="敗")=TRUE,1,IF(AND(W514="勝",V514="敗")=TRUE,1,IF(AND(V514="勝",W514="")=TRUE,2,IF(AND(W514="勝",V514="")=TRUE,2,IF(AND(V514="敗",W514="")=TRUE,3,IF(AND(W514="敗",V514="")=TRUE,3,0)))))))</f>
        <v>0</v>
      </c>
      <c r="V514" s="95" t="str">
        <f>IF(L514="","",P514)</f>
        <v/>
      </c>
      <c r="W514" s="95" t="str">
        <f>IF(L516="","",P516)</f>
        <v/>
      </c>
      <c r="X514" s="95"/>
    </row>
    <row r="515" spans="1:24" ht="21" customHeight="1">
      <c r="A515" s="5">
        <v>128</v>
      </c>
      <c r="B515" s="140"/>
      <c r="C515" s="141" t="str">
        <f>IF(B515="","",TEXT(B515,"(aaa)"))</f>
        <v/>
      </c>
      <c r="D515" s="62" t="s">
        <v>39</v>
      </c>
      <c r="E515" s="11" t="s">
        <v>42</v>
      </c>
      <c r="F515" s="70" t="s">
        <v>27</v>
      </c>
      <c r="G515" s="63" t="s">
        <v>28</v>
      </c>
      <c r="H515" s="66" t="s">
        <v>44</v>
      </c>
      <c r="I515" s="20" t="s">
        <v>19</v>
      </c>
      <c r="J515" s="76" t="s">
        <v>21</v>
      </c>
      <c r="K515" s="76" t="s">
        <v>22</v>
      </c>
      <c r="L515" s="35" t="s">
        <v>111</v>
      </c>
      <c r="M515" s="48"/>
      <c r="N515" s="1"/>
      <c r="O515" s="101" t="str">
        <f>IF(AND(O514="",O516="")=TRUE,"",V515/SUM(V515:X515)*100)</f>
        <v/>
      </c>
      <c r="P515" s="45" t="str">
        <f>IF(AND(L514="",L516="")=TRUE,"",V515&amp;"勝"&amp;W515&amp;"敗"&amp;X515&amp;"引")</f>
        <v/>
      </c>
      <c r="U515" s="95"/>
      <c r="V515" s="95">
        <f>IF(U514=2,V511+1,IF(U514=0,0,V511))</f>
        <v>0</v>
      </c>
      <c r="W515" s="95">
        <f>IF(U514=3,W511+1,IF(U514=0,0,W511))</f>
        <v>0</v>
      </c>
      <c r="X515" s="95">
        <f>IF(U514=1,X511+1,X511)</f>
        <v>0</v>
      </c>
    </row>
    <row r="516" spans="1:24" ht="21" customHeight="1" thickBot="1">
      <c r="A516" s="6"/>
      <c r="B516" s="7"/>
      <c r="C516" s="7"/>
      <c r="D516" s="75"/>
      <c r="E516" s="17"/>
      <c r="F516" s="80"/>
      <c r="G516" s="105">
        <v>10000</v>
      </c>
      <c r="H516" s="67">
        <v>0.15</v>
      </c>
      <c r="I516" s="22">
        <f>E516+F516</f>
        <v>0</v>
      </c>
      <c r="J516" s="57">
        <f>I516-H516</f>
        <v>-0.15</v>
      </c>
      <c r="K516" s="57">
        <f>I516+H516</f>
        <v>0.15</v>
      </c>
      <c r="L516" s="53"/>
      <c r="M516" s="53"/>
      <c r="N516" s="8"/>
      <c r="O516" s="103" t="str">
        <f>IF(L516&lt;&gt;"",IF(M516="○",100,IF(M516="×",-100,"")),"")</f>
        <v/>
      </c>
      <c r="P516" s="54" t="str">
        <f>IF(M516="○","勝",IF(M516="×","敗",""))</f>
        <v/>
      </c>
      <c r="Q516" s="185"/>
      <c r="R516" s="186"/>
      <c r="S516" s="186"/>
      <c r="T516" s="187"/>
      <c r="U516" s="95"/>
      <c r="V516" s="95"/>
      <c r="W516" s="95"/>
      <c r="X516" s="95"/>
    </row>
    <row r="517" spans="1:24" ht="21" customHeight="1">
      <c r="A517" s="9" t="s">
        <v>112</v>
      </c>
      <c r="B517" s="28" t="s">
        <v>40</v>
      </c>
      <c r="C517" s="28" t="s">
        <v>37</v>
      </c>
      <c r="D517" s="61" t="s">
        <v>39</v>
      </c>
      <c r="E517" s="15" t="s">
        <v>41</v>
      </c>
      <c r="F517" s="61" t="s">
        <v>27</v>
      </c>
      <c r="G517" s="51" t="s">
        <v>28</v>
      </c>
      <c r="H517" s="64" t="s">
        <v>43</v>
      </c>
      <c r="I517" s="21" t="s">
        <v>20</v>
      </c>
      <c r="J517" s="31" t="s">
        <v>21</v>
      </c>
      <c r="K517" s="31" t="s">
        <v>22</v>
      </c>
      <c r="L517" s="32" t="s">
        <v>111</v>
      </c>
      <c r="M517" s="36" t="s">
        <v>46</v>
      </c>
      <c r="N517" s="33" t="s">
        <v>113</v>
      </c>
      <c r="O517" s="100" t="s">
        <v>12</v>
      </c>
      <c r="P517" s="34" t="s">
        <v>13</v>
      </c>
      <c r="U517" s="95"/>
      <c r="V517" s="95"/>
      <c r="W517" s="95"/>
      <c r="X517" s="95"/>
    </row>
    <row r="518" spans="1:24" ht="21" customHeight="1">
      <c r="A518" s="4"/>
      <c r="B518" s="3"/>
      <c r="C518" s="3"/>
      <c r="D518" s="135"/>
      <c r="E518" s="16"/>
      <c r="F518" s="79"/>
      <c r="G518" s="68">
        <v>10000</v>
      </c>
      <c r="H518" s="65">
        <v>0.15</v>
      </c>
      <c r="I518" s="19">
        <f>E518+F518</f>
        <v>0</v>
      </c>
      <c r="J518" s="2">
        <f>I518+H518</f>
        <v>0.15</v>
      </c>
      <c r="K518" s="2">
        <f>I518-H518</f>
        <v>-0.15</v>
      </c>
      <c r="L518" s="47"/>
      <c r="M518" s="47"/>
      <c r="N518" s="1"/>
      <c r="O518" s="101" t="str">
        <f>IF(L518&lt;&gt;"",IF(M518="○",100,IF(M518="×",-100,"")),"")</f>
        <v/>
      </c>
      <c r="P518" s="45" t="str">
        <f>IF(M518="○","勝",IF(M518="×","敗",""))</f>
        <v/>
      </c>
      <c r="U518" s="95">
        <f>IF(AND(V518="",W518="")=TRUE,0,IF(AND(V518="勝",W518="敗")=TRUE,1,IF(AND(W518="勝",V518="敗")=TRUE,1,IF(AND(V518="勝",W518="")=TRUE,2,IF(AND(W518="勝",V518="")=TRUE,2,IF(AND(V518="敗",W518="")=TRUE,3,IF(AND(W518="敗",V518="")=TRUE,3,0)))))))</f>
        <v>0</v>
      </c>
      <c r="V518" s="95" t="str">
        <f>IF(L518="","",P518)</f>
        <v/>
      </c>
      <c r="W518" s="95" t="str">
        <f>IF(L520="","",P520)</f>
        <v/>
      </c>
      <c r="X518" s="95"/>
    </row>
    <row r="519" spans="1:24" ht="21" customHeight="1">
      <c r="A519" s="5">
        <v>129</v>
      </c>
      <c r="B519" s="140"/>
      <c r="C519" s="141" t="str">
        <f>IF(B519="","",TEXT(B519,"(aaa)"))</f>
        <v/>
      </c>
      <c r="D519" s="62" t="s">
        <v>39</v>
      </c>
      <c r="E519" s="11" t="s">
        <v>42</v>
      </c>
      <c r="F519" s="70" t="s">
        <v>27</v>
      </c>
      <c r="G519" s="63" t="s">
        <v>28</v>
      </c>
      <c r="H519" s="66" t="s">
        <v>44</v>
      </c>
      <c r="I519" s="20" t="s">
        <v>19</v>
      </c>
      <c r="J519" s="76" t="s">
        <v>21</v>
      </c>
      <c r="K519" s="76" t="s">
        <v>22</v>
      </c>
      <c r="L519" s="35" t="s">
        <v>111</v>
      </c>
      <c r="M519" s="48"/>
      <c r="N519" s="1"/>
      <c r="O519" s="101" t="str">
        <f>IF(AND(O518="",O520="")=TRUE,"",V519/SUM(V519:X519)*100)</f>
        <v/>
      </c>
      <c r="P519" s="45" t="str">
        <f>IF(AND(L518="",L520="")=TRUE,"",V519&amp;"勝"&amp;W519&amp;"敗"&amp;X519&amp;"引")</f>
        <v/>
      </c>
      <c r="U519" s="95"/>
      <c r="V519" s="95">
        <f>IF(U518=2,V515+1,IF(U518=0,0,V515))</f>
        <v>0</v>
      </c>
      <c r="W519" s="95">
        <f>IF(U518=3,W515+1,IF(U518=0,0,W515))</f>
        <v>0</v>
      </c>
      <c r="X519" s="95">
        <f>IF(U518=1,X515+1,X515)</f>
        <v>0</v>
      </c>
    </row>
    <row r="520" spans="1:24" ht="21" customHeight="1" thickBot="1">
      <c r="A520" s="6"/>
      <c r="B520" s="7"/>
      <c r="C520" s="7"/>
      <c r="D520" s="75"/>
      <c r="E520" s="17"/>
      <c r="F520" s="80"/>
      <c r="G520" s="105">
        <v>10000</v>
      </c>
      <c r="H520" s="67">
        <v>0.15</v>
      </c>
      <c r="I520" s="22">
        <f>E520+F520</f>
        <v>0</v>
      </c>
      <c r="J520" s="57">
        <f>I520-H520</f>
        <v>-0.15</v>
      </c>
      <c r="K520" s="57">
        <f>I520+H520</f>
        <v>0.15</v>
      </c>
      <c r="L520" s="53"/>
      <c r="M520" s="53"/>
      <c r="N520" s="8"/>
      <c r="O520" s="103" t="str">
        <f>IF(L520&lt;&gt;"",IF(M520="○",100,IF(M520="×",-100,"")),"")</f>
        <v/>
      </c>
      <c r="P520" s="54" t="str">
        <f>IF(M520="○","勝",IF(M520="×","敗",""))</f>
        <v/>
      </c>
      <c r="Q520" s="185"/>
      <c r="R520" s="186"/>
      <c r="S520" s="186"/>
      <c r="T520" s="187"/>
      <c r="U520" s="95"/>
      <c r="V520" s="95"/>
      <c r="W520" s="95"/>
      <c r="X520" s="95"/>
    </row>
    <row r="521" spans="1:24" ht="21" customHeight="1">
      <c r="A521" s="9" t="s">
        <v>112</v>
      </c>
      <c r="B521" s="28" t="s">
        <v>40</v>
      </c>
      <c r="C521" s="28" t="s">
        <v>37</v>
      </c>
      <c r="D521" s="61" t="s">
        <v>39</v>
      </c>
      <c r="E521" s="15" t="s">
        <v>41</v>
      </c>
      <c r="F521" s="61" t="s">
        <v>27</v>
      </c>
      <c r="G521" s="51" t="s">
        <v>28</v>
      </c>
      <c r="H521" s="64" t="s">
        <v>43</v>
      </c>
      <c r="I521" s="21" t="s">
        <v>20</v>
      </c>
      <c r="J521" s="31" t="s">
        <v>21</v>
      </c>
      <c r="K521" s="31" t="s">
        <v>22</v>
      </c>
      <c r="L521" s="32" t="s">
        <v>111</v>
      </c>
      <c r="M521" s="36" t="s">
        <v>46</v>
      </c>
      <c r="N521" s="33" t="s">
        <v>113</v>
      </c>
      <c r="O521" s="100" t="s">
        <v>12</v>
      </c>
      <c r="P521" s="34" t="s">
        <v>13</v>
      </c>
      <c r="U521" s="95"/>
      <c r="V521" s="95"/>
      <c r="W521" s="95"/>
      <c r="X521" s="95"/>
    </row>
    <row r="522" spans="1:24" ht="21" customHeight="1">
      <c r="A522" s="4"/>
      <c r="B522" s="3"/>
      <c r="C522" s="3"/>
      <c r="D522" s="135"/>
      <c r="E522" s="16"/>
      <c r="F522" s="79"/>
      <c r="G522" s="68">
        <v>10000</v>
      </c>
      <c r="H522" s="65">
        <v>0.15</v>
      </c>
      <c r="I522" s="19">
        <f>E522+F522</f>
        <v>0</v>
      </c>
      <c r="J522" s="2">
        <f>I522+H522</f>
        <v>0.15</v>
      </c>
      <c r="K522" s="2">
        <f>I522-H522</f>
        <v>-0.15</v>
      </c>
      <c r="L522" s="47"/>
      <c r="M522" s="47"/>
      <c r="N522" s="1"/>
      <c r="O522" s="101" t="str">
        <f>IF(L522&lt;&gt;"",IF(M522="○",100,IF(M522="×",-100,"")),"")</f>
        <v/>
      </c>
      <c r="P522" s="45" t="str">
        <f>IF(M522="○","勝",IF(M522="×","敗",""))</f>
        <v/>
      </c>
      <c r="U522" s="95">
        <f>IF(AND(V522="",W522="")=TRUE,0,IF(AND(V522="勝",W522="敗")=TRUE,1,IF(AND(W522="勝",V522="敗")=TRUE,1,IF(AND(V522="勝",W522="")=TRUE,2,IF(AND(W522="勝",V522="")=TRUE,2,IF(AND(V522="敗",W522="")=TRUE,3,IF(AND(W522="敗",V522="")=TRUE,3,0)))))))</f>
        <v>0</v>
      </c>
      <c r="V522" s="95" t="str">
        <f>IF(L522="","",P522)</f>
        <v/>
      </c>
      <c r="W522" s="95" t="str">
        <f>IF(L524="","",P524)</f>
        <v/>
      </c>
      <c r="X522" s="95"/>
    </row>
    <row r="523" spans="1:24" ht="21" customHeight="1">
      <c r="A523" s="5">
        <v>130</v>
      </c>
      <c r="B523" s="140"/>
      <c r="C523" s="141" t="str">
        <f>IF(B523="","",TEXT(B523,"(aaa)"))</f>
        <v/>
      </c>
      <c r="D523" s="62" t="s">
        <v>39</v>
      </c>
      <c r="E523" s="11" t="s">
        <v>42</v>
      </c>
      <c r="F523" s="70" t="s">
        <v>27</v>
      </c>
      <c r="G523" s="63" t="s">
        <v>28</v>
      </c>
      <c r="H523" s="66" t="s">
        <v>44</v>
      </c>
      <c r="I523" s="20" t="s">
        <v>19</v>
      </c>
      <c r="J523" s="76" t="s">
        <v>21</v>
      </c>
      <c r="K523" s="76" t="s">
        <v>22</v>
      </c>
      <c r="L523" s="35" t="s">
        <v>111</v>
      </c>
      <c r="M523" s="48"/>
      <c r="N523" s="1"/>
      <c r="O523" s="101" t="str">
        <f>IF(AND(O522="",O524="")=TRUE,"",V523/SUM(V523:X523)*100)</f>
        <v/>
      </c>
      <c r="P523" s="45" t="str">
        <f>IF(AND(L522="",L524="")=TRUE,"",V523&amp;"勝"&amp;W523&amp;"敗"&amp;X523&amp;"引")</f>
        <v/>
      </c>
      <c r="U523" s="95"/>
      <c r="V523" s="95">
        <f>IF(U522=2,V519+1,IF(U522=0,0,V519))</f>
        <v>0</v>
      </c>
      <c r="W523" s="95">
        <f>IF(U522=3,W519+1,IF(U522=0,0,W519))</f>
        <v>0</v>
      </c>
      <c r="X523" s="95">
        <f>IF(U522=1,X519+1,X519)</f>
        <v>0</v>
      </c>
    </row>
    <row r="524" spans="1:24" ht="21" customHeight="1" thickBot="1">
      <c r="A524" s="6"/>
      <c r="B524" s="7"/>
      <c r="C524" s="7"/>
      <c r="D524" s="75"/>
      <c r="E524" s="17"/>
      <c r="F524" s="80"/>
      <c r="G524" s="105">
        <v>10000</v>
      </c>
      <c r="H524" s="67">
        <v>0.15</v>
      </c>
      <c r="I524" s="22">
        <f>E524+F524</f>
        <v>0</v>
      </c>
      <c r="J524" s="57">
        <f>I524-H524</f>
        <v>-0.15</v>
      </c>
      <c r="K524" s="57">
        <f>I524+H524</f>
        <v>0.15</v>
      </c>
      <c r="L524" s="53"/>
      <c r="M524" s="53"/>
      <c r="N524" s="8"/>
      <c r="O524" s="103" t="str">
        <f>IF(L524&lt;&gt;"",IF(M524="○",100,IF(M524="×",-100,"")),"")</f>
        <v/>
      </c>
      <c r="P524" s="54" t="str">
        <f>IF(M524="○","勝",IF(M524="×","敗",""))</f>
        <v/>
      </c>
      <c r="Q524" s="185"/>
      <c r="R524" s="186"/>
      <c r="S524" s="186"/>
      <c r="T524" s="187"/>
      <c r="U524" s="95"/>
      <c r="V524" s="95"/>
      <c r="W524" s="95"/>
      <c r="X524" s="95"/>
    </row>
    <row r="525" spans="1:24" ht="21" customHeight="1">
      <c r="A525" s="9" t="s">
        <v>112</v>
      </c>
      <c r="B525" s="28" t="s">
        <v>40</v>
      </c>
      <c r="C525" s="28" t="s">
        <v>37</v>
      </c>
      <c r="D525" s="61" t="s">
        <v>39</v>
      </c>
      <c r="E525" s="15" t="s">
        <v>41</v>
      </c>
      <c r="F525" s="61" t="s">
        <v>27</v>
      </c>
      <c r="G525" s="51" t="s">
        <v>28</v>
      </c>
      <c r="H525" s="64" t="s">
        <v>43</v>
      </c>
      <c r="I525" s="21" t="s">
        <v>20</v>
      </c>
      <c r="J525" s="31" t="s">
        <v>21</v>
      </c>
      <c r="K525" s="31" t="s">
        <v>22</v>
      </c>
      <c r="L525" s="32" t="s">
        <v>111</v>
      </c>
      <c r="M525" s="36" t="s">
        <v>46</v>
      </c>
      <c r="N525" s="33" t="s">
        <v>113</v>
      </c>
      <c r="O525" s="100" t="s">
        <v>12</v>
      </c>
      <c r="P525" s="34" t="s">
        <v>13</v>
      </c>
      <c r="U525" s="95"/>
      <c r="V525" s="95"/>
      <c r="W525" s="95"/>
      <c r="X525" s="95"/>
    </row>
    <row r="526" spans="1:24" ht="21" customHeight="1">
      <c r="A526" s="4"/>
      <c r="B526" s="3"/>
      <c r="C526" s="3"/>
      <c r="D526" s="135"/>
      <c r="E526" s="16"/>
      <c r="F526" s="79"/>
      <c r="G526" s="68">
        <v>10000</v>
      </c>
      <c r="H526" s="65">
        <v>0.15</v>
      </c>
      <c r="I526" s="19">
        <f>E526+F526</f>
        <v>0</v>
      </c>
      <c r="J526" s="2">
        <f>I526+H526</f>
        <v>0.15</v>
      </c>
      <c r="K526" s="2">
        <f>I526-H526</f>
        <v>-0.15</v>
      </c>
      <c r="L526" s="47"/>
      <c r="M526" s="47"/>
      <c r="N526" s="1"/>
      <c r="O526" s="101" t="str">
        <f>IF(L526&lt;&gt;"",IF(M526="○",100,IF(M526="×",-100,"")),"")</f>
        <v/>
      </c>
      <c r="P526" s="45" t="str">
        <f>IF(M526="○","勝",IF(M526="×","敗",""))</f>
        <v/>
      </c>
      <c r="U526" s="95">
        <f>IF(AND(V526="",W526="")=TRUE,0,IF(AND(V526="勝",W526="敗")=TRUE,1,IF(AND(W526="勝",V526="敗")=TRUE,1,IF(AND(V526="勝",W526="")=TRUE,2,IF(AND(W526="勝",V526="")=TRUE,2,IF(AND(V526="敗",W526="")=TRUE,3,IF(AND(W526="敗",V526="")=TRUE,3,0)))))))</f>
        <v>0</v>
      </c>
      <c r="V526" s="95" t="str">
        <f>IF(L526="","",P526)</f>
        <v/>
      </c>
      <c r="W526" s="95" t="str">
        <f>IF(L528="","",P528)</f>
        <v/>
      </c>
      <c r="X526" s="95"/>
    </row>
    <row r="527" spans="1:24" ht="21" customHeight="1">
      <c r="A527" s="5">
        <v>131</v>
      </c>
      <c r="B527" s="140"/>
      <c r="C527" s="141" t="str">
        <f>IF(B527="","",TEXT(B527,"(aaa)"))</f>
        <v/>
      </c>
      <c r="D527" s="62" t="s">
        <v>39</v>
      </c>
      <c r="E527" s="11" t="s">
        <v>42</v>
      </c>
      <c r="F527" s="70" t="s">
        <v>27</v>
      </c>
      <c r="G527" s="63" t="s">
        <v>28</v>
      </c>
      <c r="H527" s="66" t="s">
        <v>44</v>
      </c>
      <c r="I527" s="20" t="s">
        <v>19</v>
      </c>
      <c r="J527" s="76" t="s">
        <v>21</v>
      </c>
      <c r="K527" s="76" t="s">
        <v>22</v>
      </c>
      <c r="L527" s="35" t="s">
        <v>111</v>
      </c>
      <c r="M527" s="48"/>
      <c r="N527" s="1"/>
      <c r="O527" s="101" t="str">
        <f>IF(AND(O526="",O528="")=TRUE,"",V527/SUM(V527:X527)*100)</f>
        <v/>
      </c>
      <c r="P527" s="45" t="str">
        <f>IF(AND(L526="",L528="")=TRUE,"",V527&amp;"勝"&amp;W527&amp;"敗"&amp;X527&amp;"引")</f>
        <v/>
      </c>
      <c r="U527" s="95"/>
      <c r="V527" s="95">
        <f>IF(U526=2,V523+1,IF(U526=0,0,V523))</f>
        <v>0</v>
      </c>
      <c r="W527" s="95">
        <f>IF(U526=3,W523+1,IF(U526=0,0,W523))</f>
        <v>0</v>
      </c>
      <c r="X527" s="95">
        <f>IF(U526=1,X523+1,X523)</f>
        <v>0</v>
      </c>
    </row>
    <row r="528" spans="1:24" ht="21" customHeight="1" thickBot="1">
      <c r="A528" s="6"/>
      <c r="B528" s="7"/>
      <c r="C528" s="7"/>
      <c r="D528" s="75"/>
      <c r="E528" s="17"/>
      <c r="F528" s="80"/>
      <c r="G528" s="105">
        <v>10000</v>
      </c>
      <c r="H528" s="67">
        <v>0.15</v>
      </c>
      <c r="I528" s="22">
        <f>E528+F528</f>
        <v>0</v>
      </c>
      <c r="J528" s="57">
        <f>I528-H528</f>
        <v>-0.15</v>
      </c>
      <c r="K528" s="57">
        <f>I528+H528</f>
        <v>0.15</v>
      </c>
      <c r="L528" s="53"/>
      <c r="M528" s="53"/>
      <c r="N528" s="8"/>
      <c r="O528" s="103" t="str">
        <f>IF(L528&lt;&gt;"",IF(M528="○",100,IF(M528="×",-100,"")),"")</f>
        <v/>
      </c>
      <c r="P528" s="54" t="str">
        <f>IF(M528="○","勝",IF(M528="×","敗",""))</f>
        <v/>
      </c>
      <c r="Q528" s="185"/>
      <c r="R528" s="186"/>
      <c r="S528" s="186"/>
      <c r="T528" s="187"/>
      <c r="U528" s="95"/>
      <c r="V528" s="95"/>
      <c r="W528" s="95"/>
      <c r="X528" s="95"/>
    </row>
    <row r="529" spans="1:24" ht="21" customHeight="1">
      <c r="A529" s="9" t="s">
        <v>112</v>
      </c>
      <c r="B529" s="28" t="s">
        <v>40</v>
      </c>
      <c r="C529" s="28" t="s">
        <v>37</v>
      </c>
      <c r="D529" s="61" t="s">
        <v>39</v>
      </c>
      <c r="E529" s="15" t="s">
        <v>41</v>
      </c>
      <c r="F529" s="61" t="s">
        <v>27</v>
      </c>
      <c r="G529" s="51" t="s">
        <v>28</v>
      </c>
      <c r="H529" s="64" t="s">
        <v>43</v>
      </c>
      <c r="I529" s="21" t="s">
        <v>20</v>
      </c>
      <c r="J529" s="31" t="s">
        <v>21</v>
      </c>
      <c r="K529" s="31" t="s">
        <v>22</v>
      </c>
      <c r="L529" s="32" t="s">
        <v>111</v>
      </c>
      <c r="M529" s="36" t="s">
        <v>46</v>
      </c>
      <c r="N529" s="33" t="s">
        <v>113</v>
      </c>
      <c r="O529" s="100" t="s">
        <v>12</v>
      </c>
      <c r="P529" s="34" t="s">
        <v>13</v>
      </c>
      <c r="U529" s="95"/>
      <c r="V529" s="95"/>
      <c r="W529" s="95"/>
      <c r="X529" s="95"/>
    </row>
    <row r="530" spans="1:24" ht="21" customHeight="1">
      <c r="A530" s="4"/>
      <c r="B530" s="3"/>
      <c r="C530" s="3"/>
      <c r="D530" s="135"/>
      <c r="E530" s="16"/>
      <c r="F530" s="79"/>
      <c r="G530" s="68">
        <v>10000</v>
      </c>
      <c r="H530" s="65">
        <v>0.15</v>
      </c>
      <c r="I530" s="19">
        <f>E530+F530</f>
        <v>0</v>
      </c>
      <c r="J530" s="2">
        <f>I530+H530</f>
        <v>0.15</v>
      </c>
      <c r="K530" s="2">
        <f>I530-H530</f>
        <v>-0.15</v>
      </c>
      <c r="L530" s="47"/>
      <c r="M530" s="47"/>
      <c r="N530" s="1"/>
      <c r="O530" s="101" t="str">
        <f>IF(L530&lt;&gt;"",IF(M530="○",100,IF(M530="×",-100,"")),"")</f>
        <v/>
      </c>
      <c r="P530" s="45" t="str">
        <f>IF(M530="○","勝",IF(M530="×","敗",""))</f>
        <v/>
      </c>
      <c r="U530" s="95">
        <f>IF(AND(V530="",W530="")=TRUE,0,IF(AND(V530="勝",W530="敗")=TRUE,1,IF(AND(W530="勝",V530="敗")=TRUE,1,IF(AND(V530="勝",W530="")=TRUE,2,IF(AND(W530="勝",V530="")=TRUE,2,IF(AND(V530="敗",W530="")=TRUE,3,IF(AND(W530="敗",V530="")=TRUE,3,0)))))))</f>
        <v>0</v>
      </c>
      <c r="V530" s="95" t="str">
        <f>IF(L530="","",P530)</f>
        <v/>
      </c>
      <c r="W530" s="95" t="str">
        <f>IF(L532="","",P532)</f>
        <v/>
      </c>
      <c r="X530" s="95"/>
    </row>
    <row r="531" spans="1:24" ht="21" customHeight="1">
      <c r="A531" s="5">
        <v>132</v>
      </c>
      <c r="B531" s="140"/>
      <c r="C531" s="141" t="str">
        <f>IF(B531="","",TEXT(B531,"(aaa)"))</f>
        <v/>
      </c>
      <c r="D531" s="62" t="s">
        <v>39</v>
      </c>
      <c r="E531" s="11" t="s">
        <v>42</v>
      </c>
      <c r="F531" s="70" t="s">
        <v>27</v>
      </c>
      <c r="G531" s="63" t="s">
        <v>28</v>
      </c>
      <c r="H531" s="66" t="s">
        <v>44</v>
      </c>
      <c r="I531" s="20" t="s">
        <v>19</v>
      </c>
      <c r="J531" s="76" t="s">
        <v>21</v>
      </c>
      <c r="K531" s="76" t="s">
        <v>22</v>
      </c>
      <c r="L531" s="35" t="s">
        <v>111</v>
      </c>
      <c r="M531" s="48"/>
      <c r="N531" s="1"/>
      <c r="O531" s="101" t="str">
        <f>IF(AND(O530="",O532="")=TRUE,"",V531/SUM(V531:X531)*100)</f>
        <v/>
      </c>
      <c r="P531" s="45" t="str">
        <f>IF(AND(L530="",L532="")=TRUE,"",V531&amp;"勝"&amp;W531&amp;"敗"&amp;X531&amp;"引")</f>
        <v/>
      </c>
      <c r="U531" s="95"/>
      <c r="V531" s="95">
        <f>IF(U530=2,V527+1,IF(U530=0,0,V527))</f>
        <v>0</v>
      </c>
      <c r="W531" s="95">
        <f>IF(U530=3,W527+1,IF(U530=0,0,W527))</f>
        <v>0</v>
      </c>
      <c r="X531" s="95">
        <f>IF(U530=1,X527+1,X527)</f>
        <v>0</v>
      </c>
    </row>
    <row r="532" spans="1:24" ht="21" customHeight="1" thickBot="1">
      <c r="A532" s="6"/>
      <c r="B532" s="7"/>
      <c r="C532" s="7"/>
      <c r="D532" s="75"/>
      <c r="E532" s="17"/>
      <c r="F532" s="80"/>
      <c r="G532" s="105">
        <v>10000</v>
      </c>
      <c r="H532" s="67">
        <v>0.15</v>
      </c>
      <c r="I532" s="22">
        <f>E532+F532</f>
        <v>0</v>
      </c>
      <c r="J532" s="57">
        <f>I532-H532</f>
        <v>-0.15</v>
      </c>
      <c r="K532" s="57">
        <f>I532+H532</f>
        <v>0.15</v>
      </c>
      <c r="L532" s="53"/>
      <c r="M532" s="53"/>
      <c r="N532" s="8"/>
      <c r="O532" s="103" t="str">
        <f>IF(L532&lt;&gt;"",IF(M532="○",100,IF(M532="×",-100,"")),"")</f>
        <v/>
      </c>
      <c r="P532" s="54" t="str">
        <f>IF(M532="○","勝",IF(M532="×","敗",""))</f>
        <v/>
      </c>
      <c r="Q532" s="185"/>
      <c r="R532" s="186"/>
      <c r="S532" s="186"/>
      <c r="T532" s="187"/>
      <c r="U532" s="95"/>
      <c r="V532" s="95"/>
      <c r="W532" s="95"/>
      <c r="X532" s="95"/>
    </row>
    <row r="533" spans="1:24" ht="21" customHeight="1">
      <c r="A533" s="9" t="s">
        <v>112</v>
      </c>
      <c r="B533" s="28" t="s">
        <v>40</v>
      </c>
      <c r="C533" s="28" t="s">
        <v>37</v>
      </c>
      <c r="D533" s="61" t="s">
        <v>39</v>
      </c>
      <c r="E533" s="15" t="s">
        <v>41</v>
      </c>
      <c r="F533" s="61" t="s">
        <v>27</v>
      </c>
      <c r="G533" s="51" t="s">
        <v>28</v>
      </c>
      <c r="H533" s="64" t="s">
        <v>43</v>
      </c>
      <c r="I533" s="21" t="s">
        <v>20</v>
      </c>
      <c r="J533" s="31" t="s">
        <v>21</v>
      </c>
      <c r="K533" s="31" t="s">
        <v>22</v>
      </c>
      <c r="L533" s="32" t="s">
        <v>111</v>
      </c>
      <c r="M533" s="36" t="s">
        <v>46</v>
      </c>
      <c r="N533" s="33" t="s">
        <v>113</v>
      </c>
      <c r="O533" s="100" t="s">
        <v>12</v>
      </c>
      <c r="P533" s="34" t="s">
        <v>13</v>
      </c>
      <c r="U533" s="95"/>
      <c r="V533" s="95"/>
      <c r="W533" s="95"/>
      <c r="X533" s="95"/>
    </row>
    <row r="534" spans="1:24" ht="21" customHeight="1">
      <c r="A534" s="4"/>
      <c r="B534" s="3"/>
      <c r="C534" s="3"/>
      <c r="D534" s="135"/>
      <c r="E534" s="16"/>
      <c r="F534" s="79"/>
      <c r="G534" s="68">
        <v>10000</v>
      </c>
      <c r="H534" s="65">
        <v>0.15</v>
      </c>
      <c r="I534" s="19">
        <f>E534+F534</f>
        <v>0</v>
      </c>
      <c r="J534" s="2">
        <f>I534+H534</f>
        <v>0.15</v>
      </c>
      <c r="K534" s="2">
        <f>I534-H534</f>
        <v>-0.15</v>
      </c>
      <c r="L534" s="47"/>
      <c r="M534" s="47"/>
      <c r="N534" s="1"/>
      <c r="O534" s="101" t="str">
        <f>IF(L534&lt;&gt;"",IF(M534="○",100,IF(M534="×",-100,"")),"")</f>
        <v/>
      </c>
      <c r="P534" s="45" t="str">
        <f>IF(M534="○","勝",IF(M534="×","敗",""))</f>
        <v/>
      </c>
      <c r="U534" s="95">
        <f>IF(AND(V534="",W534="")=TRUE,0,IF(AND(V534="勝",W534="敗")=TRUE,1,IF(AND(W534="勝",V534="敗")=TRUE,1,IF(AND(V534="勝",W534="")=TRUE,2,IF(AND(W534="勝",V534="")=TRUE,2,IF(AND(V534="敗",W534="")=TRUE,3,IF(AND(W534="敗",V534="")=TRUE,3,0)))))))</f>
        <v>0</v>
      </c>
      <c r="V534" s="95" t="str">
        <f>IF(L534="","",P534)</f>
        <v/>
      </c>
      <c r="W534" s="95" t="str">
        <f>IF(L536="","",P536)</f>
        <v/>
      </c>
      <c r="X534" s="95"/>
    </row>
    <row r="535" spans="1:24" ht="21" customHeight="1">
      <c r="A535" s="5">
        <v>133</v>
      </c>
      <c r="B535" s="140"/>
      <c r="C535" s="141" t="str">
        <f>IF(B535="","",TEXT(B535,"(aaa)"))</f>
        <v/>
      </c>
      <c r="D535" s="62" t="s">
        <v>39</v>
      </c>
      <c r="E535" s="11" t="s">
        <v>42</v>
      </c>
      <c r="F535" s="70" t="s">
        <v>27</v>
      </c>
      <c r="G535" s="63" t="s">
        <v>28</v>
      </c>
      <c r="H535" s="66" t="s">
        <v>44</v>
      </c>
      <c r="I535" s="20" t="s">
        <v>19</v>
      </c>
      <c r="J535" s="76" t="s">
        <v>21</v>
      </c>
      <c r="K535" s="76" t="s">
        <v>22</v>
      </c>
      <c r="L535" s="35" t="s">
        <v>111</v>
      </c>
      <c r="M535" s="48"/>
      <c r="N535" s="1"/>
      <c r="O535" s="101" t="str">
        <f>IF(AND(O534="",O536="")=TRUE,"",V535/SUM(V535:X535)*100)</f>
        <v/>
      </c>
      <c r="P535" s="45" t="str">
        <f>IF(AND(L534="",L536="")=TRUE,"",V535&amp;"勝"&amp;W535&amp;"敗"&amp;X535&amp;"引")</f>
        <v/>
      </c>
      <c r="U535" s="95"/>
      <c r="V535" s="95">
        <f>IF(U534=2,V531+1,IF(U534=0,0,V531))</f>
        <v>0</v>
      </c>
      <c r="W535" s="95">
        <f>IF(U534=3,W531+1,IF(U534=0,0,W531))</f>
        <v>0</v>
      </c>
      <c r="X535" s="95">
        <f>IF(U534=1,X531+1,X531)</f>
        <v>0</v>
      </c>
    </row>
    <row r="536" spans="1:24" ht="21" customHeight="1" thickBot="1">
      <c r="A536" s="6"/>
      <c r="B536" s="7"/>
      <c r="C536" s="7"/>
      <c r="D536" s="75"/>
      <c r="E536" s="17"/>
      <c r="F536" s="80"/>
      <c r="G536" s="105">
        <v>10000</v>
      </c>
      <c r="H536" s="67">
        <v>0.15</v>
      </c>
      <c r="I536" s="22">
        <f>E536+F536</f>
        <v>0</v>
      </c>
      <c r="J536" s="57">
        <f>I536-H536</f>
        <v>-0.15</v>
      </c>
      <c r="K536" s="57">
        <f>I536+H536</f>
        <v>0.15</v>
      </c>
      <c r="L536" s="53"/>
      <c r="M536" s="53"/>
      <c r="N536" s="8"/>
      <c r="O536" s="103" t="str">
        <f>IF(L536&lt;&gt;"",IF(M536="○",100,IF(M536="×",-100,"")),"")</f>
        <v/>
      </c>
      <c r="P536" s="54" t="str">
        <f>IF(M536="○","勝",IF(M536="×","敗",""))</f>
        <v/>
      </c>
      <c r="Q536" s="185"/>
      <c r="R536" s="186"/>
      <c r="S536" s="186"/>
      <c r="T536" s="187"/>
      <c r="U536" s="95"/>
      <c r="V536" s="95"/>
      <c r="W536" s="95"/>
      <c r="X536" s="95"/>
    </row>
    <row r="537" spans="1:24" ht="21" customHeight="1">
      <c r="A537" s="9" t="s">
        <v>112</v>
      </c>
      <c r="B537" s="28" t="s">
        <v>40</v>
      </c>
      <c r="C537" s="28" t="s">
        <v>37</v>
      </c>
      <c r="D537" s="61" t="s">
        <v>39</v>
      </c>
      <c r="E537" s="15" t="s">
        <v>41</v>
      </c>
      <c r="F537" s="61" t="s">
        <v>27</v>
      </c>
      <c r="G537" s="51" t="s">
        <v>28</v>
      </c>
      <c r="H537" s="64" t="s">
        <v>43</v>
      </c>
      <c r="I537" s="21" t="s">
        <v>20</v>
      </c>
      <c r="J537" s="31" t="s">
        <v>21</v>
      </c>
      <c r="K537" s="31" t="s">
        <v>22</v>
      </c>
      <c r="L537" s="32" t="s">
        <v>111</v>
      </c>
      <c r="M537" s="36" t="s">
        <v>46</v>
      </c>
      <c r="N537" s="33" t="s">
        <v>113</v>
      </c>
      <c r="O537" s="100" t="s">
        <v>12</v>
      </c>
      <c r="P537" s="34" t="s">
        <v>13</v>
      </c>
      <c r="U537" s="95"/>
      <c r="V537" s="95"/>
      <c r="W537" s="95"/>
      <c r="X537" s="95"/>
    </row>
    <row r="538" spans="1:24" ht="21" customHeight="1">
      <c r="A538" s="4"/>
      <c r="B538" s="3"/>
      <c r="C538" s="3"/>
      <c r="D538" s="135"/>
      <c r="E538" s="16"/>
      <c r="F538" s="79"/>
      <c r="G538" s="68">
        <v>10000</v>
      </c>
      <c r="H538" s="65">
        <v>0.15</v>
      </c>
      <c r="I538" s="19">
        <f>E538+F538</f>
        <v>0</v>
      </c>
      <c r="J538" s="2">
        <f>I538+H538</f>
        <v>0.15</v>
      </c>
      <c r="K538" s="2">
        <f>I538-H538</f>
        <v>-0.15</v>
      </c>
      <c r="L538" s="47"/>
      <c r="M538" s="47"/>
      <c r="N538" s="1"/>
      <c r="O538" s="101" t="str">
        <f>IF(L538&lt;&gt;"",IF(M538="○",100,IF(M538="×",-100,"")),"")</f>
        <v/>
      </c>
      <c r="P538" s="45" t="str">
        <f>IF(M538="○","勝",IF(M538="×","敗",""))</f>
        <v/>
      </c>
      <c r="U538" s="95">
        <f>IF(AND(V538="",W538="")=TRUE,0,IF(AND(V538="勝",W538="敗")=TRUE,1,IF(AND(W538="勝",V538="敗")=TRUE,1,IF(AND(V538="勝",W538="")=TRUE,2,IF(AND(W538="勝",V538="")=TRUE,2,IF(AND(V538="敗",W538="")=TRUE,3,IF(AND(W538="敗",V538="")=TRUE,3,0)))))))</f>
        <v>0</v>
      </c>
      <c r="V538" s="95" t="str">
        <f>IF(L538="","",P538)</f>
        <v/>
      </c>
      <c r="W538" s="95" t="str">
        <f>IF(L540="","",P540)</f>
        <v/>
      </c>
      <c r="X538" s="95"/>
    </row>
    <row r="539" spans="1:24" ht="21" customHeight="1">
      <c r="A539" s="5">
        <v>134</v>
      </c>
      <c r="B539" s="140"/>
      <c r="C539" s="141" t="str">
        <f>IF(B539="","",TEXT(B539,"(aaa)"))</f>
        <v/>
      </c>
      <c r="D539" s="62" t="s">
        <v>39</v>
      </c>
      <c r="E539" s="11" t="s">
        <v>42</v>
      </c>
      <c r="F539" s="70" t="s">
        <v>27</v>
      </c>
      <c r="G539" s="63" t="s">
        <v>28</v>
      </c>
      <c r="H539" s="66" t="s">
        <v>44</v>
      </c>
      <c r="I539" s="20" t="s">
        <v>19</v>
      </c>
      <c r="J539" s="76" t="s">
        <v>21</v>
      </c>
      <c r="K539" s="76" t="s">
        <v>22</v>
      </c>
      <c r="L539" s="35" t="s">
        <v>111</v>
      </c>
      <c r="M539" s="48"/>
      <c r="N539" s="1"/>
      <c r="O539" s="101" t="str">
        <f>IF(AND(O538="",O540="")=TRUE,"",V539/SUM(V539:X539)*100)</f>
        <v/>
      </c>
      <c r="P539" s="45" t="str">
        <f>IF(AND(L538="",L540="")=TRUE,"",V539&amp;"勝"&amp;W539&amp;"敗"&amp;X539&amp;"引")</f>
        <v/>
      </c>
      <c r="U539" s="95"/>
      <c r="V539" s="95">
        <f>IF(U538=2,V535+1,IF(U538=0,0,V535))</f>
        <v>0</v>
      </c>
      <c r="W539" s="95">
        <f>IF(U538=3,W535+1,IF(U538=0,0,W535))</f>
        <v>0</v>
      </c>
      <c r="X539" s="95">
        <f>IF(U538=1,X535+1,X535)</f>
        <v>0</v>
      </c>
    </row>
    <row r="540" spans="1:24" ht="21" customHeight="1" thickBot="1">
      <c r="A540" s="6"/>
      <c r="B540" s="7"/>
      <c r="C540" s="7"/>
      <c r="D540" s="75"/>
      <c r="E540" s="17"/>
      <c r="F540" s="80"/>
      <c r="G540" s="105">
        <v>10000</v>
      </c>
      <c r="H540" s="67">
        <v>0.15</v>
      </c>
      <c r="I540" s="22">
        <f>E540+F540</f>
        <v>0</v>
      </c>
      <c r="J540" s="57">
        <f>I540-H540</f>
        <v>-0.15</v>
      </c>
      <c r="K540" s="57">
        <f>I540+H540</f>
        <v>0.15</v>
      </c>
      <c r="L540" s="53"/>
      <c r="M540" s="53"/>
      <c r="N540" s="8"/>
      <c r="O540" s="103" t="str">
        <f>IF(L540&lt;&gt;"",IF(M540="○",100,IF(M540="×",-100,"")),"")</f>
        <v/>
      </c>
      <c r="P540" s="54" t="str">
        <f>IF(M540="○","勝",IF(M540="×","敗",""))</f>
        <v/>
      </c>
      <c r="Q540" s="185"/>
      <c r="R540" s="186"/>
      <c r="S540" s="186"/>
      <c r="T540" s="187"/>
      <c r="U540" s="95"/>
      <c r="V540" s="95"/>
      <c r="W540" s="95"/>
      <c r="X540" s="95"/>
    </row>
    <row r="541" spans="1:24" ht="21" customHeight="1">
      <c r="A541" s="9" t="s">
        <v>112</v>
      </c>
      <c r="B541" s="28" t="s">
        <v>40</v>
      </c>
      <c r="C541" s="28" t="s">
        <v>37</v>
      </c>
      <c r="D541" s="61" t="s">
        <v>39</v>
      </c>
      <c r="E541" s="15" t="s">
        <v>41</v>
      </c>
      <c r="F541" s="61" t="s">
        <v>27</v>
      </c>
      <c r="G541" s="51" t="s">
        <v>28</v>
      </c>
      <c r="H541" s="64" t="s">
        <v>43</v>
      </c>
      <c r="I541" s="21" t="s">
        <v>20</v>
      </c>
      <c r="J541" s="31" t="s">
        <v>21</v>
      </c>
      <c r="K541" s="31" t="s">
        <v>22</v>
      </c>
      <c r="L541" s="32" t="s">
        <v>111</v>
      </c>
      <c r="M541" s="36" t="s">
        <v>46</v>
      </c>
      <c r="N541" s="33" t="s">
        <v>113</v>
      </c>
      <c r="O541" s="100" t="s">
        <v>12</v>
      </c>
      <c r="P541" s="34" t="s">
        <v>13</v>
      </c>
      <c r="U541" s="95"/>
      <c r="V541" s="95"/>
      <c r="W541" s="95"/>
      <c r="X541" s="95"/>
    </row>
    <row r="542" spans="1:24" ht="21" customHeight="1">
      <c r="A542" s="4"/>
      <c r="B542" s="3"/>
      <c r="C542" s="3"/>
      <c r="D542" s="135"/>
      <c r="E542" s="16"/>
      <c r="F542" s="79"/>
      <c r="G542" s="68">
        <v>10000</v>
      </c>
      <c r="H542" s="65">
        <v>0.15</v>
      </c>
      <c r="I542" s="19">
        <f>E542+F542</f>
        <v>0</v>
      </c>
      <c r="J542" s="2">
        <f>I542+H542</f>
        <v>0.15</v>
      </c>
      <c r="K542" s="2">
        <f>I542-H542</f>
        <v>-0.15</v>
      </c>
      <c r="L542" s="47"/>
      <c r="M542" s="47"/>
      <c r="N542" s="1"/>
      <c r="O542" s="101" t="str">
        <f>IF(L542&lt;&gt;"",IF(M542="○",100,IF(M542="×",-100,"")),"")</f>
        <v/>
      </c>
      <c r="P542" s="45" t="str">
        <f>IF(M542="○","勝",IF(M542="×","敗",""))</f>
        <v/>
      </c>
      <c r="U542" s="95">
        <f>IF(AND(V542="",W542="")=TRUE,0,IF(AND(V542="勝",W542="敗")=TRUE,1,IF(AND(W542="勝",V542="敗")=TRUE,1,IF(AND(V542="勝",W542="")=TRUE,2,IF(AND(W542="勝",V542="")=TRUE,2,IF(AND(V542="敗",W542="")=TRUE,3,IF(AND(W542="敗",V542="")=TRUE,3,0)))))))</f>
        <v>0</v>
      </c>
      <c r="V542" s="95" t="str">
        <f>IF(L542="","",P542)</f>
        <v/>
      </c>
      <c r="W542" s="95" t="str">
        <f>IF(L544="","",P544)</f>
        <v/>
      </c>
      <c r="X542" s="95"/>
    </row>
    <row r="543" spans="1:24" ht="21" customHeight="1">
      <c r="A543" s="5">
        <v>135</v>
      </c>
      <c r="B543" s="140"/>
      <c r="C543" s="141" t="str">
        <f>IF(B543="","",TEXT(B543,"(aaa)"))</f>
        <v/>
      </c>
      <c r="D543" s="62" t="s">
        <v>39</v>
      </c>
      <c r="E543" s="11" t="s">
        <v>42</v>
      </c>
      <c r="F543" s="70" t="s">
        <v>27</v>
      </c>
      <c r="G543" s="63" t="s">
        <v>28</v>
      </c>
      <c r="H543" s="66" t="s">
        <v>44</v>
      </c>
      <c r="I543" s="20" t="s">
        <v>19</v>
      </c>
      <c r="J543" s="76" t="s">
        <v>21</v>
      </c>
      <c r="K543" s="76" t="s">
        <v>22</v>
      </c>
      <c r="L543" s="35" t="s">
        <v>111</v>
      </c>
      <c r="M543" s="48"/>
      <c r="N543" s="1"/>
      <c r="O543" s="101" t="str">
        <f>IF(AND(O542="",O544="")=TRUE,"",V543/SUM(V543:X543)*100)</f>
        <v/>
      </c>
      <c r="P543" s="45" t="str">
        <f>IF(AND(L542="",L544="")=TRUE,"",V543&amp;"勝"&amp;W543&amp;"敗"&amp;X543&amp;"引")</f>
        <v/>
      </c>
      <c r="U543" s="95"/>
      <c r="V543" s="95">
        <f>IF(U542=2,V539+1,IF(U542=0,0,V539))</f>
        <v>0</v>
      </c>
      <c r="W543" s="95">
        <f>IF(U542=3,W539+1,IF(U542=0,0,W539))</f>
        <v>0</v>
      </c>
      <c r="X543" s="95">
        <f>IF(U542=1,X539+1,X539)</f>
        <v>0</v>
      </c>
    </row>
    <row r="544" spans="1:24" ht="21" customHeight="1" thickBot="1">
      <c r="A544" s="6"/>
      <c r="B544" s="7"/>
      <c r="C544" s="7"/>
      <c r="D544" s="75"/>
      <c r="E544" s="17"/>
      <c r="F544" s="80"/>
      <c r="G544" s="105">
        <v>10000</v>
      </c>
      <c r="H544" s="67">
        <v>0.15</v>
      </c>
      <c r="I544" s="22">
        <f>E544+F544</f>
        <v>0</v>
      </c>
      <c r="J544" s="57">
        <f>I544-H544</f>
        <v>-0.15</v>
      </c>
      <c r="K544" s="57">
        <f>I544+H544</f>
        <v>0.15</v>
      </c>
      <c r="L544" s="53"/>
      <c r="M544" s="53"/>
      <c r="N544" s="8"/>
      <c r="O544" s="103" t="str">
        <f>IF(L544&lt;&gt;"",IF(M544="○",100,IF(M544="×",-100,"")),"")</f>
        <v/>
      </c>
      <c r="P544" s="54" t="str">
        <f>IF(M544="○","勝",IF(M544="×","敗",""))</f>
        <v/>
      </c>
      <c r="Q544" s="185"/>
      <c r="R544" s="186"/>
      <c r="S544" s="186"/>
      <c r="T544" s="187"/>
      <c r="U544" s="95"/>
      <c r="V544" s="95"/>
      <c r="W544" s="95"/>
      <c r="X544" s="95"/>
    </row>
    <row r="545" spans="1:24" ht="21" customHeight="1">
      <c r="A545" s="9" t="s">
        <v>112</v>
      </c>
      <c r="B545" s="28" t="s">
        <v>40</v>
      </c>
      <c r="C545" s="28" t="s">
        <v>37</v>
      </c>
      <c r="D545" s="61" t="s">
        <v>39</v>
      </c>
      <c r="E545" s="15" t="s">
        <v>41</v>
      </c>
      <c r="F545" s="61" t="s">
        <v>27</v>
      </c>
      <c r="G545" s="51" t="s">
        <v>28</v>
      </c>
      <c r="H545" s="64" t="s">
        <v>43</v>
      </c>
      <c r="I545" s="21" t="s">
        <v>20</v>
      </c>
      <c r="J545" s="31" t="s">
        <v>21</v>
      </c>
      <c r="K545" s="31" t="s">
        <v>22</v>
      </c>
      <c r="L545" s="32" t="s">
        <v>111</v>
      </c>
      <c r="M545" s="36" t="s">
        <v>46</v>
      </c>
      <c r="N545" s="33" t="s">
        <v>113</v>
      </c>
      <c r="O545" s="100" t="s">
        <v>12</v>
      </c>
      <c r="P545" s="34" t="s">
        <v>13</v>
      </c>
      <c r="U545" s="95"/>
      <c r="V545" s="95"/>
      <c r="W545" s="95"/>
      <c r="X545" s="95"/>
    </row>
    <row r="546" spans="1:24" ht="21" customHeight="1">
      <c r="A546" s="4"/>
      <c r="B546" s="3"/>
      <c r="C546" s="3"/>
      <c r="D546" s="135"/>
      <c r="E546" s="16"/>
      <c r="F546" s="79"/>
      <c r="G546" s="68">
        <v>10000</v>
      </c>
      <c r="H546" s="65">
        <v>0.15</v>
      </c>
      <c r="I546" s="19">
        <f>E546+F546</f>
        <v>0</v>
      </c>
      <c r="J546" s="2">
        <f>I546+H546</f>
        <v>0.15</v>
      </c>
      <c r="K546" s="2">
        <f>I546-H546</f>
        <v>-0.15</v>
      </c>
      <c r="L546" s="47"/>
      <c r="M546" s="47"/>
      <c r="N546" s="1"/>
      <c r="O546" s="101" t="str">
        <f>IF(L546&lt;&gt;"",IF(M546="○",100,IF(M546="×",-100,"")),"")</f>
        <v/>
      </c>
      <c r="P546" s="45" t="str">
        <f>IF(M546="○","勝",IF(M546="×","敗",""))</f>
        <v/>
      </c>
      <c r="U546" s="95">
        <f>IF(AND(V546="",W546="")=TRUE,0,IF(AND(V546="勝",W546="敗")=TRUE,1,IF(AND(W546="勝",V546="敗")=TRUE,1,IF(AND(V546="勝",W546="")=TRUE,2,IF(AND(W546="勝",V546="")=TRUE,2,IF(AND(V546="敗",W546="")=TRUE,3,IF(AND(W546="敗",V546="")=TRUE,3,0)))))))</f>
        <v>0</v>
      </c>
      <c r="V546" s="95" t="str">
        <f>IF(L546="","",P546)</f>
        <v/>
      </c>
      <c r="W546" s="95" t="str">
        <f>IF(L548="","",P548)</f>
        <v/>
      </c>
      <c r="X546" s="95"/>
    </row>
    <row r="547" spans="1:24" ht="21" customHeight="1">
      <c r="A547" s="5">
        <v>136</v>
      </c>
      <c r="B547" s="140"/>
      <c r="C547" s="141" t="str">
        <f>IF(B547="","",TEXT(B547,"(aaa)"))</f>
        <v/>
      </c>
      <c r="D547" s="62" t="s">
        <v>39</v>
      </c>
      <c r="E547" s="11" t="s">
        <v>42</v>
      </c>
      <c r="F547" s="70" t="s">
        <v>27</v>
      </c>
      <c r="G547" s="63" t="s">
        <v>28</v>
      </c>
      <c r="H547" s="66" t="s">
        <v>44</v>
      </c>
      <c r="I547" s="20" t="s">
        <v>19</v>
      </c>
      <c r="J547" s="76" t="s">
        <v>21</v>
      </c>
      <c r="K547" s="76" t="s">
        <v>22</v>
      </c>
      <c r="L547" s="35" t="s">
        <v>111</v>
      </c>
      <c r="M547" s="48"/>
      <c r="N547" s="1"/>
      <c r="O547" s="101" t="str">
        <f>IF(AND(O546="",O548="")=TRUE,"",V547/SUM(V547:X547)*100)</f>
        <v/>
      </c>
      <c r="P547" s="45" t="str">
        <f>IF(AND(L546="",L548="")=TRUE,"",V547&amp;"勝"&amp;W547&amp;"敗"&amp;X547&amp;"引")</f>
        <v/>
      </c>
      <c r="U547" s="95"/>
      <c r="V547" s="95">
        <f>IF(U546=2,V543+1,IF(U546=0,0,V543))</f>
        <v>0</v>
      </c>
      <c r="W547" s="95">
        <f>IF(U546=3,W543+1,IF(U546=0,0,W543))</f>
        <v>0</v>
      </c>
      <c r="X547" s="95">
        <f>IF(U546=1,X543+1,X543)</f>
        <v>0</v>
      </c>
    </row>
    <row r="548" spans="1:24" ht="21" customHeight="1" thickBot="1">
      <c r="A548" s="6"/>
      <c r="B548" s="7"/>
      <c r="C548" s="7"/>
      <c r="D548" s="75"/>
      <c r="E548" s="17"/>
      <c r="F548" s="80"/>
      <c r="G548" s="105">
        <v>10000</v>
      </c>
      <c r="H548" s="67">
        <v>0.15</v>
      </c>
      <c r="I548" s="22">
        <f>E548+F548</f>
        <v>0</v>
      </c>
      <c r="J548" s="57">
        <f>I548-H548</f>
        <v>-0.15</v>
      </c>
      <c r="K548" s="57">
        <f>I548+H548</f>
        <v>0.15</v>
      </c>
      <c r="L548" s="53"/>
      <c r="M548" s="53"/>
      <c r="N548" s="8"/>
      <c r="O548" s="103" t="str">
        <f>IF(L548&lt;&gt;"",IF(M548="○",100,IF(M548="×",-100,"")),"")</f>
        <v/>
      </c>
      <c r="P548" s="54" t="str">
        <f>IF(M548="○","勝",IF(M548="×","敗",""))</f>
        <v/>
      </c>
      <c r="Q548" s="185"/>
      <c r="R548" s="186"/>
      <c r="S548" s="186"/>
      <c r="T548" s="187"/>
      <c r="U548" s="95"/>
      <c r="V548" s="95"/>
      <c r="W548" s="95"/>
      <c r="X548" s="95"/>
    </row>
    <row r="549" spans="1:24" ht="21" customHeight="1">
      <c r="A549" s="9" t="s">
        <v>112</v>
      </c>
      <c r="B549" s="28" t="s">
        <v>40</v>
      </c>
      <c r="C549" s="28" t="s">
        <v>37</v>
      </c>
      <c r="D549" s="61" t="s">
        <v>39</v>
      </c>
      <c r="E549" s="15" t="s">
        <v>41</v>
      </c>
      <c r="F549" s="61" t="s">
        <v>27</v>
      </c>
      <c r="G549" s="51" t="s">
        <v>28</v>
      </c>
      <c r="H549" s="64" t="s">
        <v>43</v>
      </c>
      <c r="I549" s="21" t="s">
        <v>20</v>
      </c>
      <c r="J549" s="31" t="s">
        <v>21</v>
      </c>
      <c r="K549" s="31" t="s">
        <v>22</v>
      </c>
      <c r="L549" s="32" t="s">
        <v>111</v>
      </c>
      <c r="M549" s="36" t="s">
        <v>46</v>
      </c>
      <c r="N549" s="33" t="s">
        <v>113</v>
      </c>
      <c r="O549" s="100" t="s">
        <v>12</v>
      </c>
      <c r="P549" s="34" t="s">
        <v>13</v>
      </c>
      <c r="U549" s="95"/>
      <c r="V549" s="95"/>
      <c r="W549" s="95"/>
      <c r="X549" s="95"/>
    </row>
    <row r="550" spans="1:24" ht="21" customHeight="1">
      <c r="A550" s="4"/>
      <c r="B550" s="3"/>
      <c r="C550" s="3"/>
      <c r="D550" s="135"/>
      <c r="E550" s="16"/>
      <c r="F550" s="79"/>
      <c r="G550" s="68">
        <v>10000</v>
      </c>
      <c r="H550" s="65">
        <v>0.15</v>
      </c>
      <c r="I550" s="19">
        <f>E550+F550</f>
        <v>0</v>
      </c>
      <c r="J550" s="2">
        <f>I550+H550</f>
        <v>0.15</v>
      </c>
      <c r="K550" s="2">
        <f>I550-H550</f>
        <v>-0.15</v>
      </c>
      <c r="L550" s="47"/>
      <c r="M550" s="47"/>
      <c r="N550" s="1"/>
      <c r="O550" s="101" t="str">
        <f>IF(L550&lt;&gt;"",IF(M550="○",100,IF(M550="×",-100,"")),"")</f>
        <v/>
      </c>
      <c r="P550" s="45" t="str">
        <f>IF(M550="○","勝",IF(M550="×","敗",""))</f>
        <v/>
      </c>
      <c r="U550" s="95">
        <f>IF(AND(V550="",W550="")=TRUE,0,IF(AND(V550="勝",W550="敗")=TRUE,1,IF(AND(W550="勝",V550="敗")=TRUE,1,IF(AND(V550="勝",W550="")=TRUE,2,IF(AND(W550="勝",V550="")=TRUE,2,IF(AND(V550="敗",W550="")=TRUE,3,IF(AND(W550="敗",V550="")=TRUE,3,0)))))))</f>
        <v>0</v>
      </c>
      <c r="V550" s="95" t="str">
        <f>IF(L550="","",P550)</f>
        <v/>
      </c>
      <c r="W550" s="95" t="str">
        <f>IF(L552="","",P552)</f>
        <v/>
      </c>
      <c r="X550" s="95"/>
    </row>
    <row r="551" spans="1:24" ht="21" customHeight="1">
      <c r="A551" s="5">
        <v>137</v>
      </c>
      <c r="B551" s="140"/>
      <c r="C551" s="141" t="str">
        <f>IF(B551="","",TEXT(B551,"(aaa)"))</f>
        <v/>
      </c>
      <c r="D551" s="62" t="s">
        <v>39</v>
      </c>
      <c r="E551" s="11" t="s">
        <v>42</v>
      </c>
      <c r="F551" s="70" t="s">
        <v>27</v>
      </c>
      <c r="G551" s="63" t="s">
        <v>28</v>
      </c>
      <c r="H551" s="66" t="s">
        <v>44</v>
      </c>
      <c r="I551" s="20" t="s">
        <v>19</v>
      </c>
      <c r="J551" s="76" t="s">
        <v>21</v>
      </c>
      <c r="K551" s="76" t="s">
        <v>22</v>
      </c>
      <c r="L551" s="35" t="s">
        <v>111</v>
      </c>
      <c r="M551" s="48"/>
      <c r="N551" s="1"/>
      <c r="O551" s="101" t="str">
        <f>IF(AND(O550="",O552="")=TRUE,"",V551/SUM(V551:X551)*100)</f>
        <v/>
      </c>
      <c r="P551" s="45" t="str">
        <f>IF(AND(L550="",L552="")=TRUE,"",V551&amp;"勝"&amp;W551&amp;"敗"&amp;X551&amp;"引")</f>
        <v/>
      </c>
      <c r="U551" s="95"/>
      <c r="V551" s="95">
        <f>IF(U550=2,V547+1,IF(U550=0,0,V547))</f>
        <v>0</v>
      </c>
      <c r="W551" s="95">
        <f>IF(U550=3,W547+1,IF(U550=0,0,W547))</f>
        <v>0</v>
      </c>
      <c r="X551" s="95">
        <f>IF(U550=1,X547+1,X547)</f>
        <v>0</v>
      </c>
    </row>
    <row r="552" spans="1:24" ht="21" customHeight="1" thickBot="1">
      <c r="A552" s="6"/>
      <c r="B552" s="7"/>
      <c r="C552" s="7"/>
      <c r="D552" s="75"/>
      <c r="E552" s="17"/>
      <c r="F552" s="80"/>
      <c r="G552" s="105">
        <v>10000</v>
      </c>
      <c r="H552" s="67">
        <v>0.15</v>
      </c>
      <c r="I552" s="22">
        <f>E552+F552</f>
        <v>0</v>
      </c>
      <c r="J552" s="57">
        <f>I552-H552</f>
        <v>-0.15</v>
      </c>
      <c r="K552" s="57">
        <f>I552+H552</f>
        <v>0.15</v>
      </c>
      <c r="L552" s="53"/>
      <c r="M552" s="53"/>
      <c r="N552" s="8"/>
      <c r="O552" s="103" t="str">
        <f>IF(L552&lt;&gt;"",IF(M552="○",100,IF(M552="×",-100,"")),"")</f>
        <v/>
      </c>
      <c r="P552" s="54" t="str">
        <f>IF(M552="○","勝",IF(M552="×","敗",""))</f>
        <v/>
      </c>
      <c r="Q552" s="185"/>
      <c r="R552" s="186"/>
      <c r="S552" s="186"/>
      <c r="T552" s="187"/>
      <c r="U552" s="95"/>
      <c r="V552" s="95"/>
      <c r="W552" s="95"/>
      <c r="X552" s="95"/>
    </row>
    <row r="553" spans="1:24" ht="21" customHeight="1">
      <c r="A553" s="9" t="s">
        <v>112</v>
      </c>
      <c r="B553" s="28" t="s">
        <v>40</v>
      </c>
      <c r="C553" s="28" t="s">
        <v>37</v>
      </c>
      <c r="D553" s="61" t="s">
        <v>39</v>
      </c>
      <c r="E553" s="15" t="s">
        <v>41</v>
      </c>
      <c r="F553" s="61" t="s">
        <v>27</v>
      </c>
      <c r="G553" s="51" t="s">
        <v>28</v>
      </c>
      <c r="H553" s="64" t="s">
        <v>43</v>
      </c>
      <c r="I553" s="21" t="s">
        <v>20</v>
      </c>
      <c r="J553" s="31" t="s">
        <v>21</v>
      </c>
      <c r="K553" s="31" t="s">
        <v>22</v>
      </c>
      <c r="L553" s="32" t="s">
        <v>111</v>
      </c>
      <c r="M553" s="36" t="s">
        <v>46</v>
      </c>
      <c r="N553" s="33" t="s">
        <v>113</v>
      </c>
      <c r="O553" s="100" t="s">
        <v>12</v>
      </c>
      <c r="P553" s="34" t="s">
        <v>13</v>
      </c>
      <c r="U553" s="95"/>
      <c r="V553" s="95"/>
      <c r="W553" s="95"/>
      <c r="X553" s="95"/>
    </row>
    <row r="554" spans="1:24" ht="21" customHeight="1">
      <c r="A554" s="4"/>
      <c r="B554" s="3"/>
      <c r="C554" s="3"/>
      <c r="D554" s="135"/>
      <c r="E554" s="16"/>
      <c r="F554" s="79"/>
      <c r="G554" s="68">
        <v>10000</v>
      </c>
      <c r="H554" s="65">
        <v>0.15</v>
      </c>
      <c r="I554" s="19">
        <f>E554+F554</f>
        <v>0</v>
      </c>
      <c r="J554" s="2">
        <f>I554+H554</f>
        <v>0.15</v>
      </c>
      <c r="K554" s="2">
        <f>I554-H554</f>
        <v>-0.15</v>
      </c>
      <c r="L554" s="47"/>
      <c r="M554" s="47"/>
      <c r="N554" s="1"/>
      <c r="O554" s="101" t="str">
        <f>IF(L554&lt;&gt;"",IF(M554="○",100,IF(M554="×",-100,"")),"")</f>
        <v/>
      </c>
      <c r="P554" s="45" t="str">
        <f>IF(M554="○","勝",IF(M554="×","敗",""))</f>
        <v/>
      </c>
      <c r="U554" s="95">
        <f>IF(AND(V554="",W554="")=TRUE,0,IF(AND(V554="勝",W554="敗")=TRUE,1,IF(AND(W554="勝",V554="敗")=TRUE,1,IF(AND(V554="勝",W554="")=TRUE,2,IF(AND(W554="勝",V554="")=TRUE,2,IF(AND(V554="敗",W554="")=TRUE,3,IF(AND(W554="敗",V554="")=TRUE,3,0)))))))</f>
        <v>0</v>
      </c>
      <c r="V554" s="95" t="str">
        <f>IF(L554="","",P554)</f>
        <v/>
      </c>
      <c r="W554" s="95" t="str">
        <f>IF(L556="","",P556)</f>
        <v/>
      </c>
      <c r="X554" s="95"/>
    </row>
    <row r="555" spans="1:24" ht="21" customHeight="1">
      <c r="A555" s="5">
        <v>138</v>
      </c>
      <c r="B555" s="140"/>
      <c r="C555" s="141" t="str">
        <f>IF(B555="","",TEXT(B555,"(aaa)"))</f>
        <v/>
      </c>
      <c r="D555" s="62" t="s">
        <v>39</v>
      </c>
      <c r="E555" s="11" t="s">
        <v>42</v>
      </c>
      <c r="F555" s="70" t="s">
        <v>27</v>
      </c>
      <c r="G555" s="63" t="s">
        <v>28</v>
      </c>
      <c r="H555" s="66" t="s">
        <v>44</v>
      </c>
      <c r="I555" s="20" t="s">
        <v>19</v>
      </c>
      <c r="J555" s="76" t="s">
        <v>21</v>
      </c>
      <c r="K555" s="76" t="s">
        <v>22</v>
      </c>
      <c r="L555" s="35" t="s">
        <v>111</v>
      </c>
      <c r="M555" s="48"/>
      <c r="N555" s="1"/>
      <c r="O555" s="101" t="str">
        <f>IF(AND(O554="",O556="")=TRUE,"",V555/SUM(V555:X555)*100)</f>
        <v/>
      </c>
      <c r="P555" s="45" t="str">
        <f>IF(AND(L554="",L556="")=TRUE,"",V555&amp;"勝"&amp;W555&amp;"敗"&amp;X555&amp;"引")</f>
        <v/>
      </c>
      <c r="U555" s="95"/>
      <c r="V555" s="95">
        <f>IF(U554=2,V551+1,IF(U554=0,0,V551))</f>
        <v>0</v>
      </c>
      <c r="W555" s="95">
        <f>IF(U554=3,W551+1,IF(U554=0,0,W551))</f>
        <v>0</v>
      </c>
      <c r="X555" s="95">
        <f>IF(U554=1,X551+1,X551)</f>
        <v>0</v>
      </c>
    </row>
    <row r="556" spans="1:24" ht="21" customHeight="1" thickBot="1">
      <c r="A556" s="6"/>
      <c r="B556" s="7"/>
      <c r="C556" s="7"/>
      <c r="D556" s="75"/>
      <c r="E556" s="17"/>
      <c r="F556" s="80"/>
      <c r="G556" s="105">
        <v>10000</v>
      </c>
      <c r="H556" s="67">
        <v>0.15</v>
      </c>
      <c r="I556" s="22">
        <f>E556+F556</f>
        <v>0</v>
      </c>
      <c r="J556" s="57">
        <f>I556-H556</f>
        <v>-0.15</v>
      </c>
      <c r="K556" s="57">
        <f>I556+H556</f>
        <v>0.15</v>
      </c>
      <c r="L556" s="53"/>
      <c r="M556" s="53"/>
      <c r="N556" s="8"/>
      <c r="O556" s="103" t="str">
        <f>IF(L556&lt;&gt;"",IF(M556="○",100,IF(M556="×",-100,"")),"")</f>
        <v/>
      </c>
      <c r="P556" s="54" t="str">
        <f>IF(M556="○","勝",IF(M556="×","敗",""))</f>
        <v/>
      </c>
      <c r="Q556" s="185"/>
      <c r="R556" s="186"/>
      <c r="S556" s="186"/>
      <c r="T556" s="187"/>
      <c r="U556" s="95"/>
      <c r="V556" s="95"/>
      <c r="W556" s="95"/>
      <c r="X556" s="95"/>
    </row>
    <row r="557" spans="1:24" ht="21" customHeight="1">
      <c r="A557" s="9" t="s">
        <v>112</v>
      </c>
      <c r="B557" s="28" t="s">
        <v>40</v>
      </c>
      <c r="C557" s="28" t="s">
        <v>37</v>
      </c>
      <c r="D557" s="61" t="s">
        <v>39</v>
      </c>
      <c r="E557" s="15" t="s">
        <v>41</v>
      </c>
      <c r="F557" s="61" t="s">
        <v>27</v>
      </c>
      <c r="G557" s="51" t="s">
        <v>28</v>
      </c>
      <c r="H557" s="64" t="s">
        <v>43</v>
      </c>
      <c r="I557" s="21" t="s">
        <v>20</v>
      </c>
      <c r="J557" s="31" t="s">
        <v>21</v>
      </c>
      <c r="K557" s="31" t="s">
        <v>22</v>
      </c>
      <c r="L557" s="32" t="s">
        <v>111</v>
      </c>
      <c r="M557" s="36" t="s">
        <v>46</v>
      </c>
      <c r="N557" s="33" t="s">
        <v>113</v>
      </c>
      <c r="O557" s="100" t="s">
        <v>12</v>
      </c>
      <c r="P557" s="34" t="s">
        <v>13</v>
      </c>
      <c r="U557" s="95"/>
      <c r="V557" s="95"/>
      <c r="W557" s="95"/>
      <c r="X557" s="95"/>
    </row>
    <row r="558" spans="1:24" ht="21" customHeight="1">
      <c r="A558" s="4"/>
      <c r="B558" s="3"/>
      <c r="C558" s="3"/>
      <c r="D558" s="135"/>
      <c r="E558" s="16"/>
      <c r="F558" s="79"/>
      <c r="G558" s="68">
        <v>10000</v>
      </c>
      <c r="H558" s="65">
        <v>0.15</v>
      </c>
      <c r="I558" s="19">
        <f>E558+F558</f>
        <v>0</v>
      </c>
      <c r="J558" s="2">
        <f>I558+H558</f>
        <v>0.15</v>
      </c>
      <c r="K558" s="2">
        <f>I558-H558</f>
        <v>-0.15</v>
      </c>
      <c r="L558" s="47"/>
      <c r="M558" s="47"/>
      <c r="N558" s="1"/>
      <c r="O558" s="101" t="str">
        <f>IF(L558&lt;&gt;"",IF(M558="○",100,IF(M558="×",-100,"")),"")</f>
        <v/>
      </c>
      <c r="P558" s="45" t="str">
        <f>IF(M558="○","勝",IF(M558="×","敗",""))</f>
        <v/>
      </c>
      <c r="U558" s="95">
        <f>IF(AND(V558="",W558="")=TRUE,0,IF(AND(V558="勝",W558="敗")=TRUE,1,IF(AND(W558="勝",V558="敗")=TRUE,1,IF(AND(V558="勝",W558="")=TRUE,2,IF(AND(W558="勝",V558="")=TRUE,2,IF(AND(V558="敗",W558="")=TRUE,3,IF(AND(W558="敗",V558="")=TRUE,3,0)))))))</f>
        <v>0</v>
      </c>
      <c r="V558" s="95" t="str">
        <f>IF(L558="","",P558)</f>
        <v/>
      </c>
      <c r="W558" s="95" t="str">
        <f>IF(L560="","",P560)</f>
        <v/>
      </c>
      <c r="X558" s="95"/>
    </row>
    <row r="559" spans="1:24" ht="21" customHeight="1">
      <c r="A559" s="5">
        <v>139</v>
      </c>
      <c r="B559" s="140"/>
      <c r="C559" s="141" t="str">
        <f>IF(B559="","",TEXT(B559,"(aaa)"))</f>
        <v/>
      </c>
      <c r="D559" s="62" t="s">
        <v>39</v>
      </c>
      <c r="E559" s="11" t="s">
        <v>42</v>
      </c>
      <c r="F559" s="70" t="s">
        <v>27</v>
      </c>
      <c r="G559" s="63" t="s">
        <v>28</v>
      </c>
      <c r="H559" s="66" t="s">
        <v>44</v>
      </c>
      <c r="I559" s="20" t="s">
        <v>19</v>
      </c>
      <c r="J559" s="76" t="s">
        <v>21</v>
      </c>
      <c r="K559" s="76" t="s">
        <v>22</v>
      </c>
      <c r="L559" s="35" t="s">
        <v>111</v>
      </c>
      <c r="M559" s="48"/>
      <c r="N559" s="1"/>
      <c r="O559" s="101" t="str">
        <f>IF(AND(O558="",O560="")=TRUE,"",V559/SUM(V559:X559)*100)</f>
        <v/>
      </c>
      <c r="P559" s="45" t="str">
        <f>IF(AND(L558="",L560="")=TRUE,"",V559&amp;"勝"&amp;W559&amp;"敗"&amp;X559&amp;"引")</f>
        <v/>
      </c>
      <c r="U559" s="95"/>
      <c r="V559" s="95">
        <f>IF(U558=2,V555+1,IF(U558=0,0,V555))</f>
        <v>0</v>
      </c>
      <c r="W559" s="95">
        <f>IF(U558=3,W555+1,IF(U558=0,0,W555))</f>
        <v>0</v>
      </c>
      <c r="X559" s="95">
        <f>IF(U558=1,X555+1,X555)</f>
        <v>0</v>
      </c>
    </row>
    <row r="560" spans="1:24" ht="21" customHeight="1" thickBot="1">
      <c r="A560" s="6"/>
      <c r="B560" s="7"/>
      <c r="C560" s="7"/>
      <c r="D560" s="75"/>
      <c r="E560" s="17"/>
      <c r="F560" s="80"/>
      <c r="G560" s="105">
        <v>10000</v>
      </c>
      <c r="H560" s="67">
        <v>0.15</v>
      </c>
      <c r="I560" s="22">
        <f>E560+F560</f>
        <v>0</v>
      </c>
      <c r="J560" s="57">
        <f>I560-H560</f>
        <v>-0.15</v>
      </c>
      <c r="K560" s="57">
        <f>I560+H560</f>
        <v>0.15</v>
      </c>
      <c r="L560" s="53"/>
      <c r="M560" s="53"/>
      <c r="N560" s="8"/>
      <c r="O560" s="103" t="str">
        <f>IF(L560&lt;&gt;"",IF(M560="○",100,IF(M560="×",-100,"")),"")</f>
        <v/>
      </c>
      <c r="P560" s="54" t="str">
        <f>IF(M560="○","勝",IF(M560="×","敗",""))</f>
        <v/>
      </c>
      <c r="Q560" s="185"/>
      <c r="R560" s="186"/>
      <c r="S560" s="186"/>
      <c r="T560" s="187"/>
      <c r="U560" s="95"/>
      <c r="V560" s="95"/>
      <c r="W560" s="95"/>
      <c r="X560" s="95"/>
    </row>
    <row r="561" spans="1:24" ht="21" customHeight="1">
      <c r="A561" s="9" t="s">
        <v>112</v>
      </c>
      <c r="B561" s="28" t="s">
        <v>40</v>
      </c>
      <c r="C561" s="28" t="s">
        <v>37</v>
      </c>
      <c r="D561" s="61" t="s">
        <v>39</v>
      </c>
      <c r="E561" s="15" t="s">
        <v>41</v>
      </c>
      <c r="F561" s="61" t="s">
        <v>27</v>
      </c>
      <c r="G561" s="51" t="s">
        <v>28</v>
      </c>
      <c r="H561" s="64" t="s">
        <v>43</v>
      </c>
      <c r="I561" s="21" t="s">
        <v>20</v>
      </c>
      <c r="J561" s="31" t="s">
        <v>21</v>
      </c>
      <c r="K561" s="31" t="s">
        <v>22</v>
      </c>
      <c r="L561" s="32" t="s">
        <v>111</v>
      </c>
      <c r="M561" s="36" t="s">
        <v>46</v>
      </c>
      <c r="N561" s="33" t="s">
        <v>113</v>
      </c>
      <c r="O561" s="100" t="s">
        <v>12</v>
      </c>
      <c r="P561" s="34" t="s">
        <v>13</v>
      </c>
      <c r="U561" s="95"/>
      <c r="V561" s="95"/>
      <c r="W561" s="95"/>
      <c r="X561" s="95"/>
    </row>
    <row r="562" spans="1:24" ht="21" customHeight="1">
      <c r="A562" s="4"/>
      <c r="B562" s="3"/>
      <c r="C562" s="3"/>
      <c r="D562" s="135"/>
      <c r="E562" s="16"/>
      <c r="F562" s="79"/>
      <c r="G562" s="68">
        <v>10000</v>
      </c>
      <c r="H562" s="65">
        <v>0.15</v>
      </c>
      <c r="I562" s="19">
        <f>E562+F562</f>
        <v>0</v>
      </c>
      <c r="J562" s="2">
        <f>I562+H562</f>
        <v>0.15</v>
      </c>
      <c r="K562" s="2">
        <f>I562-H562</f>
        <v>-0.15</v>
      </c>
      <c r="L562" s="47"/>
      <c r="M562" s="47"/>
      <c r="N562" s="1"/>
      <c r="O562" s="101" t="str">
        <f>IF(L562&lt;&gt;"",IF(M562="○",100,IF(M562="×",-100,"")),"")</f>
        <v/>
      </c>
      <c r="P562" s="45" t="str">
        <f>IF(M562="○","勝",IF(M562="×","敗",""))</f>
        <v/>
      </c>
      <c r="U562" s="95">
        <f>IF(AND(V562="",W562="")=TRUE,0,IF(AND(V562="勝",W562="敗")=TRUE,1,IF(AND(W562="勝",V562="敗")=TRUE,1,IF(AND(V562="勝",W562="")=TRUE,2,IF(AND(W562="勝",V562="")=TRUE,2,IF(AND(V562="敗",W562="")=TRUE,3,IF(AND(W562="敗",V562="")=TRUE,3,0)))))))</f>
        <v>0</v>
      </c>
      <c r="V562" s="95" t="str">
        <f>IF(L562="","",P562)</f>
        <v/>
      </c>
      <c r="W562" s="95" t="str">
        <f>IF(L564="","",P564)</f>
        <v/>
      </c>
      <c r="X562" s="95"/>
    </row>
    <row r="563" spans="1:24" ht="21" customHeight="1">
      <c r="A563" s="5">
        <v>140</v>
      </c>
      <c r="B563" s="140"/>
      <c r="C563" s="141" t="str">
        <f>IF(B563="","",TEXT(B563,"(aaa)"))</f>
        <v/>
      </c>
      <c r="D563" s="62" t="s">
        <v>39</v>
      </c>
      <c r="E563" s="11" t="s">
        <v>42</v>
      </c>
      <c r="F563" s="70" t="s">
        <v>27</v>
      </c>
      <c r="G563" s="63" t="s">
        <v>28</v>
      </c>
      <c r="H563" s="66" t="s">
        <v>44</v>
      </c>
      <c r="I563" s="20" t="s">
        <v>19</v>
      </c>
      <c r="J563" s="76" t="s">
        <v>21</v>
      </c>
      <c r="K563" s="76" t="s">
        <v>22</v>
      </c>
      <c r="L563" s="35" t="s">
        <v>111</v>
      </c>
      <c r="M563" s="48"/>
      <c r="N563" s="1"/>
      <c r="O563" s="101" t="str">
        <f>IF(AND(O562="",O564="")=TRUE,"",V563/SUM(V563:X563)*100)</f>
        <v/>
      </c>
      <c r="P563" s="45" t="str">
        <f>IF(AND(L562="",L564="")=TRUE,"",V563&amp;"勝"&amp;W563&amp;"敗"&amp;X563&amp;"引")</f>
        <v/>
      </c>
      <c r="U563" s="95"/>
      <c r="V563" s="95">
        <f>IF(U562=2,V559+1,IF(U562=0,0,V559))</f>
        <v>0</v>
      </c>
      <c r="W563" s="95">
        <f>IF(U562=3,W559+1,IF(U562=0,0,W559))</f>
        <v>0</v>
      </c>
      <c r="X563" s="95">
        <f>IF(U562=1,X559+1,X559)</f>
        <v>0</v>
      </c>
    </row>
    <row r="564" spans="1:24" ht="21" customHeight="1" thickBot="1">
      <c r="A564" s="6"/>
      <c r="B564" s="7"/>
      <c r="C564" s="7"/>
      <c r="D564" s="75"/>
      <c r="E564" s="17"/>
      <c r="F564" s="80"/>
      <c r="G564" s="105">
        <v>10000</v>
      </c>
      <c r="H564" s="67">
        <v>0.15</v>
      </c>
      <c r="I564" s="22">
        <f>E564+F564</f>
        <v>0</v>
      </c>
      <c r="J564" s="57">
        <f>I564-H564</f>
        <v>-0.15</v>
      </c>
      <c r="K564" s="57">
        <f>I564+H564</f>
        <v>0.15</v>
      </c>
      <c r="L564" s="53"/>
      <c r="M564" s="53"/>
      <c r="N564" s="8"/>
      <c r="O564" s="103" t="str">
        <f>IF(L564&lt;&gt;"",IF(M564="○",100,IF(M564="×",-100,"")),"")</f>
        <v/>
      </c>
      <c r="P564" s="54" t="str">
        <f>IF(M564="○","勝",IF(M564="×","敗",""))</f>
        <v/>
      </c>
      <c r="Q564" s="185"/>
      <c r="R564" s="186"/>
      <c r="S564" s="186"/>
      <c r="T564" s="187"/>
      <c r="U564" s="95"/>
      <c r="V564" s="95"/>
      <c r="W564" s="95"/>
      <c r="X564" s="95"/>
    </row>
    <row r="565" spans="1:24" ht="21" customHeight="1">
      <c r="A565" s="9" t="s">
        <v>112</v>
      </c>
      <c r="B565" s="28" t="s">
        <v>40</v>
      </c>
      <c r="C565" s="28" t="s">
        <v>37</v>
      </c>
      <c r="D565" s="61" t="s">
        <v>39</v>
      </c>
      <c r="E565" s="15" t="s">
        <v>41</v>
      </c>
      <c r="F565" s="61" t="s">
        <v>27</v>
      </c>
      <c r="G565" s="51" t="s">
        <v>28</v>
      </c>
      <c r="H565" s="64" t="s">
        <v>43</v>
      </c>
      <c r="I565" s="21" t="s">
        <v>20</v>
      </c>
      <c r="J565" s="31" t="s">
        <v>21</v>
      </c>
      <c r="K565" s="31" t="s">
        <v>22</v>
      </c>
      <c r="L565" s="32" t="s">
        <v>111</v>
      </c>
      <c r="M565" s="36" t="s">
        <v>46</v>
      </c>
      <c r="N565" s="33" t="s">
        <v>113</v>
      </c>
      <c r="O565" s="100" t="s">
        <v>12</v>
      </c>
      <c r="P565" s="34" t="s">
        <v>13</v>
      </c>
      <c r="U565" s="95"/>
      <c r="V565" s="95"/>
      <c r="W565" s="95"/>
      <c r="X565" s="95"/>
    </row>
    <row r="566" spans="1:24" ht="21" customHeight="1">
      <c r="A566" s="4"/>
      <c r="B566" s="3"/>
      <c r="C566" s="3"/>
      <c r="D566" s="135"/>
      <c r="E566" s="16"/>
      <c r="F566" s="79"/>
      <c r="G566" s="68">
        <v>10000</v>
      </c>
      <c r="H566" s="65">
        <v>0.15</v>
      </c>
      <c r="I566" s="19">
        <f>E566+F566</f>
        <v>0</v>
      </c>
      <c r="J566" s="2">
        <f>I566+H566</f>
        <v>0.15</v>
      </c>
      <c r="K566" s="2">
        <f>I566-H566</f>
        <v>-0.15</v>
      </c>
      <c r="L566" s="47"/>
      <c r="M566" s="47"/>
      <c r="N566" s="1"/>
      <c r="O566" s="101" t="str">
        <f>IF(L566&lt;&gt;"",IF(M566="○",100,IF(M566="×",-100,"")),"")</f>
        <v/>
      </c>
      <c r="P566" s="45" t="str">
        <f>IF(M566="○","勝",IF(M566="×","敗",""))</f>
        <v/>
      </c>
      <c r="U566" s="95">
        <f>IF(AND(V566="",W566="")=TRUE,0,IF(AND(V566="勝",W566="敗")=TRUE,1,IF(AND(W566="勝",V566="敗")=TRUE,1,IF(AND(V566="勝",W566="")=TRUE,2,IF(AND(W566="勝",V566="")=TRUE,2,IF(AND(V566="敗",W566="")=TRUE,3,IF(AND(W566="敗",V566="")=TRUE,3,0)))))))</f>
        <v>0</v>
      </c>
      <c r="V566" s="95" t="str">
        <f>IF(L566="","",P566)</f>
        <v/>
      </c>
      <c r="W566" s="95" t="str">
        <f>IF(L568="","",P568)</f>
        <v/>
      </c>
      <c r="X566" s="95"/>
    </row>
    <row r="567" spans="1:24" ht="21" customHeight="1">
      <c r="A567" s="5">
        <v>141</v>
      </c>
      <c r="B567" s="140"/>
      <c r="C567" s="141" t="str">
        <f>IF(B567="","",TEXT(B567,"(aaa)"))</f>
        <v/>
      </c>
      <c r="D567" s="62" t="s">
        <v>39</v>
      </c>
      <c r="E567" s="11" t="s">
        <v>42</v>
      </c>
      <c r="F567" s="70" t="s">
        <v>27</v>
      </c>
      <c r="G567" s="63" t="s">
        <v>28</v>
      </c>
      <c r="H567" s="66" t="s">
        <v>44</v>
      </c>
      <c r="I567" s="20" t="s">
        <v>19</v>
      </c>
      <c r="J567" s="76" t="s">
        <v>21</v>
      </c>
      <c r="K567" s="76" t="s">
        <v>22</v>
      </c>
      <c r="L567" s="35" t="s">
        <v>111</v>
      </c>
      <c r="M567" s="48"/>
      <c r="N567" s="1"/>
      <c r="O567" s="101" t="str">
        <f>IF(AND(O566="",O568="")=TRUE,"",V567/SUM(V567:X567)*100)</f>
        <v/>
      </c>
      <c r="P567" s="45" t="str">
        <f>IF(AND(L566="",L568="")=TRUE,"",V567&amp;"勝"&amp;W567&amp;"敗"&amp;X567&amp;"引")</f>
        <v/>
      </c>
      <c r="U567" s="95"/>
      <c r="V567" s="95">
        <f>IF(U566=2,V563+1,IF(U566=0,0,V563))</f>
        <v>0</v>
      </c>
      <c r="W567" s="95">
        <f>IF(U566=3,W563+1,IF(U566=0,0,W563))</f>
        <v>0</v>
      </c>
      <c r="X567" s="95">
        <f>IF(U566=1,X563+1,X563)</f>
        <v>0</v>
      </c>
    </row>
    <row r="568" spans="1:24" ht="21" customHeight="1" thickBot="1">
      <c r="A568" s="6"/>
      <c r="B568" s="7"/>
      <c r="C568" s="7"/>
      <c r="D568" s="75"/>
      <c r="E568" s="17"/>
      <c r="F568" s="80"/>
      <c r="G568" s="105">
        <v>10000</v>
      </c>
      <c r="H568" s="67">
        <v>0.15</v>
      </c>
      <c r="I568" s="22">
        <f>E568+F568</f>
        <v>0</v>
      </c>
      <c r="J568" s="57">
        <f>I568-H568</f>
        <v>-0.15</v>
      </c>
      <c r="K568" s="57">
        <f>I568+H568</f>
        <v>0.15</v>
      </c>
      <c r="L568" s="53"/>
      <c r="M568" s="53"/>
      <c r="N568" s="8"/>
      <c r="O568" s="103" t="str">
        <f>IF(L568&lt;&gt;"",IF(M568="○",100,IF(M568="×",-100,"")),"")</f>
        <v/>
      </c>
      <c r="P568" s="54" t="str">
        <f>IF(M568="○","勝",IF(M568="×","敗",""))</f>
        <v/>
      </c>
      <c r="Q568" s="185"/>
      <c r="R568" s="186"/>
      <c r="S568" s="186"/>
      <c r="T568" s="187"/>
      <c r="U568" s="95"/>
      <c r="V568" s="95"/>
      <c r="W568" s="95"/>
      <c r="X568" s="95"/>
    </row>
    <row r="569" spans="1:24" ht="21" customHeight="1">
      <c r="A569" s="9" t="s">
        <v>112</v>
      </c>
      <c r="B569" s="28" t="s">
        <v>40</v>
      </c>
      <c r="C569" s="28" t="s">
        <v>37</v>
      </c>
      <c r="D569" s="61" t="s">
        <v>39</v>
      </c>
      <c r="E569" s="15" t="s">
        <v>41</v>
      </c>
      <c r="F569" s="61" t="s">
        <v>27</v>
      </c>
      <c r="G569" s="51" t="s">
        <v>28</v>
      </c>
      <c r="H569" s="64" t="s">
        <v>43</v>
      </c>
      <c r="I569" s="21" t="s">
        <v>20</v>
      </c>
      <c r="J569" s="31" t="s">
        <v>21</v>
      </c>
      <c r="K569" s="31" t="s">
        <v>22</v>
      </c>
      <c r="L569" s="32" t="s">
        <v>111</v>
      </c>
      <c r="M569" s="36" t="s">
        <v>46</v>
      </c>
      <c r="N569" s="33" t="s">
        <v>113</v>
      </c>
      <c r="O569" s="100" t="s">
        <v>12</v>
      </c>
      <c r="P569" s="34" t="s">
        <v>13</v>
      </c>
      <c r="U569" s="95"/>
      <c r="V569" s="95"/>
      <c r="W569" s="95"/>
      <c r="X569" s="95"/>
    </row>
    <row r="570" spans="1:24" ht="21" customHeight="1">
      <c r="A570" s="4"/>
      <c r="B570" s="3"/>
      <c r="C570" s="3"/>
      <c r="D570" s="135"/>
      <c r="E570" s="16"/>
      <c r="F570" s="79"/>
      <c r="G570" s="68">
        <v>10000</v>
      </c>
      <c r="H570" s="65">
        <v>0.15</v>
      </c>
      <c r="I570" s="19">
        <f>E570+F570</f>
        <v>0</v>
      </c>
      <c r="J570" s="2">
        <f>I570+H570</f>
        <v>0.15</v>
      </c>
      <c r="K570" s="2">
        <f>I570-H570</f>
        <v>-0.15</v>
      </c>
      <c r="L570" s="47"/>
      <c r="M570" s="47"/>
      <c r="N570" s="1"/>
      <c r="O570" s="101" t="str">
        <f>IF(L570&lt;&gt;"",IF(M570="○",100,IF(M570="×",-100,"")),"")</f>
        <v/>
      </c>
      <c r="P570" s="45" t="str">
        <f>IF(M570="○","勝",IF(M570="×","敗",""))</f>
        <v/>
      </c>
      <c r="U570" s="95">
        <f>IF(AND(V570="",W570="")=TRUE,0,IF(AND(V570="勝",W570="敗")=TRUE,1,IF(AND(W570="勝",V570="敗")=TRUE,1,IF(AND(V570="勝",W570="")=TRUE,2,IF(AND(W570="勝",V570="")=TRUE,2,IF(AND(V570="敗",W570="")=TRUE,3,IF(AND(W570="敗",V570="")=TRUE,3,0)))))))</f>
        <v>0</v>
      </c>
      <c r="V570" s="95" t="str">
        <f>IF(L570="","",P570)</f>
        <v/>
      </c>
      <c r="W570" s="95" t="str">
        <f>IF(L572="","",P572)</f>
        <v/>
      </c>
      <c r="X570" s="95"/>
    </row>
    <row r="571" spans="1:24" ht="21" customHeight="1">
      <c r="A571" s="5">
        <v>142</v>
      </c>
      <c r="B571" s="140"/>
      <c r="C571" s="141" t="str">
        <f>IF(B571="","",TEXT(B571,"(aaa)"))</f>
        <v/>
      </c>
      <c r="D571" s="62" t="s">
        <v>39</v>
      </c>
      <c r="E571" s="11" t="s">
        <v>42</v>
      </c>
      <c r="F571" s="70" t="s">
        <v>27</v>
      </c>
      <c r="G571" s="63" t="s">
        <v>28</v>
      </c>
      <c r="H571" s="66" t="s">
        <v>44</v>
      </c>
      <c r="I571" s="20" t="s">
        <v>19</v>
      </c>
      <c r="J571" s="76" t="s">
        <v>21</v>
      </c>
      <c r="K571" s="76" t="s">
        <v>22</v>
      </c>
      <c r="L571" s="35" t="s">
        <v>111</v>
      </c>
      <c r="M571" s="48"/>
      <c r="N571" s="1"/>
      <c r="O571" s="101" t="str">
        <f>IF(AND(O570="",O572="")=TRUE,"",V571/SUM(V571:X571)*100)</f>
        <v/>
      </c>
      <c r="P571" s="45" t="str">
        <f>IF(AND(L570="",L572="")=TRUE,"",V571&amp;"勝"&amp;W571&amp;"敗"&amp;X571&amp;"引")</f>
        <v/>
      </c>
      <c r="U571" s="95"/>
      <c r="V571" s="95">
        <f>IF(U570=2,V567+1,IF(U570=0,0,V567))</f>
        <v>0</v>
      </c>
      <c r="W571" s="95">
        <f>IF(U570=3,W567+1,IF(U570=0,0,W567))</f>
        <v>0</v>
      </c>
      <c r="X571" s="95">
        <f>IF(U570=1,X567+1,X567)</f>
        <v>0</v>
      </c>
    </row>
    <row r="572" spans="1:24" ht="21" customHeight="1" thickBot="1">
      <c r="A572" s="6"/>
      <c r="B572" s="7"/>
      <c r="C572" s="7"/>
      <c r="D572" s="75"/>
      <c r="E572" s="17"/>
      <c r="F572" s="80"/>
      <c r="G572" s="105">
        <v>10000</v>
      </c>
      <c r="H572" s="67">
        <v>0.15</v>
      </c>
      <c r="I572" s="22">
        <f>E572+F572</f>
        <v>0</v>
      </c>
      <c r="J572" s="57">
        <f>I572-H572</f>
        <v>-0.15</v>
      </c>
      <c r="K572" s="57">
        <f>I572+H572</f>
        <v>0.15</v>
      </c>
      <c r="L572" s="53"/>
      <c r="M572" s="53"/>
      <c r="N572" s="8"/>
      <c r="O572" s="103" t="str">
        <f>IF(L572&lt;&gt;"",IF(M572="○",100,IF(M572="×",-100,"")),"")</f>
        <v/>
      </c>
      <c r="P572" s="54" t="str">
        <f>IF(M572="○","勝",IF(M572="×","敗",""))</f>
        <v/>
      </c>
      <c r="Q572" s="185"/>
      <c r="R572" s="186"/>
      <c r="S572" s="186"/>
      <c r="T572" s="187"/>
      <c r="U572" s="95"/>
      <c r="V572" s="95"/>
      <c r="W572" s="95"/>
      <c r="X572" s="95"/>
    </row>
    <row r="573" spans="1:24" ht="21" customHeight="1">
      <c r="A573" s="9" t="s">
        <v>112</v>
      </c>
      <c r="B573" s="28" t="s">
        <v>40</v>
      </c>
      <c r="C573" s="28" t="s">
        <v>37</v>
      </c>
      <c r="D573" s="61" t="s">
        <v>39</v>
      </c>
      <c r="E573" s="15" t="s">
        <v>41</v>
      </c>
      <c r="F573" s="61" t="s">
        <v>27</v>
      </c>
      <c r="G573" s="51" t="s">
        <v>28</v>
      </c>
      <c r="H573" s="64" t="s">
        <v>43</v>
      </c>
      <c r="I573" s="21" t="s">
        <v>20</v>
      </c>
      <c r="J573" s="31" t="s">
        <v>21</v>
      </c>
      <c r="K573" s="31" t="s">
        <v>22</v>
      </c>
      <c r="L573" s="32" t="s">
        <v>111</v>
      </c>
      <c r="M573" s="36" t="s">
        <v>46</v>
      </c>
      <c r="N573" s="33" t="s">
        <v>113</v>
      </c>
      <c r="O573" s="100" t="s">
        <v>12</v>
      </c>
      <c r="P573" s="34" t="s">
        <v>13</v>
      </c>
      <c r="U573" s="95"/>
      <c r="V573" s="95"/>
      <c r="W573" s="95"/>
      <c r="X573" s="95"/>
    </row>
    <row r="574" spans="1:24" ht="21" customHeight="1">
      <c r="A574" s="4"/>
      <c r="B574" s="3"/>
      <c r="C574" s="3"/>
      <c r="D574" s="135"/>
      <c r="E574" s="16"/>
      <c r="F574" s="79"/>
      <c r="G574" s="68">
        <v>10000</v>
      </c>
      <c r="H574" s="65">
        <v>0.15</v>
      </c>
      <c r="I574" s="19">
        <f>E574+F574</f>
        <v>0</v>
      </c>
      <c r="J574" s="2">
        <f>I574+H574</f>
        <v>0.15</v>
      </c>
      <c r="K574" s="2">
        <f>I574-H574</f>
        <v>-0.15</v>
      </c>
      <c r="L574" s="47"/>
      <c r="M574" s="47"/>
      <c r="N574" s="1"/>
      <c r="O574" s="101" t="str">
        <f>IF(L574&lt;&gt;"",IF(M574="○",100,IF(M574="×",-100,"")),"")</f>
        <v/>
      </c>
      <c r="P574" s="45" t="str">
        <f>IF(M574="○","勝",IF(M574="×","敗",""))</f>
        <v/>
      </c>
      <c r="U574" s="95">
        <f>IF(AND(V574="",W574="")=TRUE,0,IF(AND(V574="勝",W574="敗")=TRUE,1,IF(AND(W574="勝",V574="敗")=TRUE,1,IF(AND(V574="勝",W574="")=TRUE,2,IF(AND(W574="勝",V574="")=TRUE,2,IF(AND(V574="敗",W574="")=TRUE,3,IF(AND(W574="敗",V574="")=TRUE,3,0)))))))</f>
        <v>0</v>
      </c>
      <c r="V574" s="95" t="str">
        <f>IF(L574="","",P574)</f>
        <v/>
      </c>
      <c r="W574" s="95" t="str">
        <f>IF(L576="","",P576)</f>
        <v/>
      </c>
      <c r="X574" s="95"/>
    </row>
    <row r="575" spans="1:24" ht="21" customHeight="1">
      <c r="A575" s="5">
        <v>143</v>
      </c>
      <c r="B575" s="140"/>
      <c r="C575" s="141" t="str">
        <f>IF(B575="","",TEXT(B575,"(aaa)"))</f>
        <v/>
      </c>
      <c r="D575" s="62" t="s">
        <v>39</v>
      </c>
      <c r="E575" s="11" t="s">
        <v>42</v>
      </c>
      <c r="F575" s="70" t="s">
        <v>27</v>
      </c>
      <c r="G575" s="63" t="s">
        <v>28</v>
      </c>
      <c r="H575" s="66" t="s">
        <v>44</v>
      </c>
      <c r="I575" s="20" t="s">
        <v>19</v>
      </c>
      <c r="J575" s="76" t="s">
        <v>21</v>
      </c>
      <c r="K575" s="76" t="s">
        <v>22</v>
      </c>
      <c r="L575" s="35" t="s">
        <v>111</v>
      </c>
      <c r="M575" s="48"/>
      <c r="N575" s="1"/>
      <c r="O575" s="101" t="str">
        <f>IF(AND(O574="",O576="")=TRUE,"",V575/SUM(V575:X575)*100)</f>
        <v/>
      </c>
      <c r="P575" s="45" t="str">
        <f>IF(AND(L574="",L576="")=TRUE,"",V575&amp;"勝"&amp;W575&amp;"敗"&amp;X575&amp;"引")</f>
        <v/>
      </c>
      <c r="U575" s="95"/>
      <c r="V575" s="95">
        <f>IF(U574=2,V571+1,IF(U574=0,0,V571))</f>
        <v>0</v>
      </c>
      <c r="W575" s="95">
        <f>IF(U574=3,W571+1,IF(U574=0,0,W571))</f>
        <v>0</v>
      </c>
      <c r="X575" s="95">
        <f>IF(U574=1,X571+1,X571)</f>
        <v>0</v>
      </c>
    </row>
    <row r="576" spans="1:24" ht="21" customHeight="1" thickBot="1">
      <c r="A576" s="6"/>
      <c r="B576" s="7"/>
      <c r="C576" s="7"/>
      <c r="D576" s="75"/>
      <c r="E576" s="17"/>
      <c r="F576" s="80"/>
      <c r="G576" s="105">
        <v>10000</v>
      </c>
      <c r="H576" s="67">
        <v>0.15</v>
      </c>
      <c r="I576" s="22">
        <f>E576+F576</f>
        <v>0</v>
      </c>
      <c r="J576" s="57">
        <f>I576-H576</f>
        <v>-0.15</v>
      </c>
      <c r="K576" s="57">
        <f>I576+H576</f>
        <v>0.15</v>
      </c>
      <c r="L576" s="53"/>
      <c r="M576" s="53"/>
      <c r="N576" s="8"/>
      <c r="O576" s="103" t="str">
        <f>IF(L576&lt;&gt;"",IF(M576="○",100,IF(M576="×",-100,"")),"")</f>
        <v/>
      </c>
      <c r="P576" s="54" t="str">
        <f>IF(M576="○","勝",IF(M576="×","敗",""))</f>
        <v/>
      </c>
      <c r="Q576" s="185"/>
      <c r="R576" s="186"/>
      <c r="S576" s="186"/>
      <c r="T576" s="187"/>
      <c r="U576" s="95"/>
      <c r="V576" s="95"/>
      <c r="W576" s="95"/>
      <c r="X576" s="95"/>
    </row>
    <row r="577" spans="1:24" ht="21" customHeight="1">
      <c r="A577" s="9" t="s">
        <v>112</v>
      </c>
      <c r="B577" s="28" t="s">
        <v>40</v>
      </c>
      <c r="C577" s="28" t="s">
        <v>37</v>
      </c>
      <c r="D577" s="61" t="s">
        <v>39</v>
      </c>
      <c r="E577" s="15" t="s">
        <v>41</v>
      </c>
      <c r="F577" s="61" t="s">
        <v>27</v>
      </c>
      <c r="G577" s="51" t="s">
        <v>28</v>
      </c>
      <c r="H577" s="64" t="s">
        <v>43</v>
      </c>
      <c r="I577" s="21" t="s">
        <v>20</v>
      </c>
      <c r="J577" s="31" t="s">
        <v>21</v>
      </c>
      <c r="K577" s="31" t="s">
        <v>22</v>
      </c>
      <c r="L577" s="32" t="s">
        <v>111</v>
      </c>
      <c r="M577" s="36" t="s">
        <v>46</v>
      </c>
      <c r="N577" s="33" t="s">
        <v>113</v>
      </c>
      <c r="O577" s="100" t="s">
        <v>12</v>
      </c>
      <c r="P577" s="34" t="s">
        <v>13</v>
      </c>
      <c r="U577" s="95"/>
      <c r="V577" s="95"/>
      <c r="W577" s="95"/>
      <c r="X577" s="95"/>
    </row>
    <row r="578" spans="1:24" ht="21" customHeight="1">
      <c r="A578" s="4"/>
      <c r="B578" s="3"/>
      <c r="C578" s="3"/>
      <c r="D578" s="135"/>
      <c r="E578" s="16"/>
      <c r="F578" s="79"/>
      <c r="G578" s="68">
        <v>10000</v>
      </c>
      <c r="H578" s="65">
        <v>0.15</v>
      </c>
      <c r="I578" s="19">
        <f>E578+F578</f>
        <v>0</v>
      </c>
      <c r="J578" s="2">
        <f>I578+H578</f>
        <v>0.15</v>
      </c>
      <c r="K578" s="2">
        <f>I578-H578</f>
        <v>-0.15</v>
      </c>
      <c r="L578" s="47"/>
      <c r="M578" s="47"/>
      <c r="N578" s="1"/>
      <c r="O578" s="101" t="str">
        <f>IF(L578&lt;&gt;"",IF(M578="○",100,IF(M578="×",-100,"")),"")</f>
        <v/>
      </c>
      <c r="P578" s="45" t="str">
        <f>IF(M578="○","勝",IF(M578="×","敗",""))</f>
        <v/>
      </c>
      <c r="U578" s="95">
        <f>IF(AND(V578="",W578="")=TRUE,0,IF(AND(V578="勝",W578="敗")=TRUE,1,IF(AND(W578="勝",V578="敗")=TRUE,1,IF(AND(V578="勝",W578="")=TRUE,2,IF(AND(W578="勝",V578="")=TRUE,2,IF(AND(V578="敗",W578="")=TRUE,3,IF(AND(W578="敗",V578="")=TRUE,3,0)))))))</f>
        <v>0</v>
      </c>
      <c r="V578" s="95" t="str">
        <f>IF(L578="","",P578)</f>
        <v/>
      </c>
      <c r="W578" s="95" t="str">
        <f>IF(L580="","",P580)</f>
        <v/>
      </c>
      <c r="X578" s="95"/>
    </row>
    <row r="579" spans="1:24" ht="21" customHeight="1">
      <c r="A579" s="5">
        <v>144</v>
      </c>
      <c r="B579" s="140"/>
      <c r="C579" s="141" t="str">
        <f>IF(B579="","",TEXT(B579,"(aaa)"))</f>
        <v/>
      </c>
      <c r="D579" s="62" t="s">
        <v>39</v>
      </c>
      <c r="E579" s="11" t="s">
        <v>42</v>
      </c>
      <c r="F579" s="70" t="s">
        <v>27</v>
      </c>
      <c r="G579" s="63" t="s">
        <v>28</v>
      </c>
      <c r="H579" s="66" t="s">
        <v>44</v>
      </c>
      <c r="I579" s="20" t="s">
        <v>19</v>
      </c>
      <c r="J579" s="76" t="s">
        <v>21</v>
      </c>
      <c r="K579" s="76" t="s">
        <v>22</v>
      </c>
      <c r="L579" s="35" t="s">
        <v>111</v>
      </c>
      <c r="M579" s="48"/>
      <c r="N579" s="1"/>
      <c r="O579" s="101" t="str">
        <f>IF(AND(O578="",O580="")=TRUE,"",V579/SUM(V579:X579)*100)</f>
        <v/>
      </c>
      <c r="P579" s="45" t="str">
        <f>IF(AND(L578="",L580="")=TRUE,"",V579&amp;"勝"&amp;W579&amp;"敗"&amp;X579&amp;"引")</f>
        <v/>
      </c>
      <c r="U579" s="95"/>
      <c r="V579" s="95">
        <f>IF(U578=2,V575+1,IF(U578=0,0,V575))</f>
        <v>0</v>
      </c>
      <c r="W579" s="95">
        <f>IF(U578=3,W575+1,IF(U578=0,0,W575))</f>
        <v>0</v>
      </c>
      <c r="X579" s="95">
        <f>IF(U578=1,X575+1,X575)</f>
        <v>0</v>
      </c>
    </row>
    <row r="580" spans="1:24" ht="21" customHeight="1" thickBot="1">
      <c r="A580" s="6"/>
      <c r="B580" s="7"/>
      <c r="C580" s="7"/>
      <c r="D580" s="75"/>
      <c r="E580" s="17"/>
      <c r="F580" s="80"/>
      <c r="G580" s="105">
        <v>10000</v>
      </c>
      <c r="H580" s="67">
        <v>0.15</v>
      </c>
      <c r="I580" s="22">
        <f>E580+F580</f>
        <v>0</v>
      </c>
      <c r="J580" s="57">
        <f>I580-H580</f>
        <v>-0.15</v>
      </c>
      <c r="K580" s="57">
        <f>I580+H580</f>
        <v>0.15</v>
      </c>
      <c r="L580" s="53"/>
      <c r="M580" s="53"/>
      <c r="N580" s="8"/>
      <c r="O580" s="103" t="str">
        <f>IF(L580&lt;&gt;"",IF(M580="○",100,IF(M580="×",-100,"")),"")</f>
        <v/>
      </c>
      <c r="P580" s="54" t="str">
        <f>IF(M580="○","勝",IF(M580="×","敗",""))</f>
        <v/>
      </c>
      <c r="Q580" s="185"/>
      <c r="R580" s="186"/>
      <c r="S580" s="186"/>
      <c r="T580" s="187"/>
      <c r="U580" s="95"/>
      <c r="V580" s="95"/>
      <c r="W580" s="95"/>
      <c r="X580" s="95"/>
    </row>
    <row r="581" spans="1:24" ht="21" customHeight="1">
      <c r="A581" s="9" t="s">
        <v>112</v>
      </c>
      <c r="B581" s="28" t="s">
        <v>40</v>
      </c>
      <c r="C581" s="28" t="s">
        <v>37</v>
      </c>
      <c r="D581" s="61" t="s">
        <v>39</v>
      </c>
      <c r="E581" s="15" t="s">
        <v>41</v>
      </c>
      <c r="F581" s="61" t="s">
        <v>27</v>
      </c>
      <c r="G581" s="51" t="s">
        <v>28</v>
      </c>
      <c r="H581" s="64" t="s">
        <v>43</v>
      </c>
      <c r="I581" s="21" t="s">
        <v>20</v>
      </c>
      <c r="J581" s="31" t="s">
        <v>21</v>
      </c>
      <c r="K581" s="31" t="s">
        <v>22</v>
      </c>
      <c r="L581" s="32" t="s">
        <v>111</v>
      </c>
      <c r="M581" s="36" t="s">
        <v>46</v>
      </c>
      <c r="N581" s="33" t="s">
        <v>113</v>
      </c>
      <c r="O581" s="100" t="s">
        <v>12</v>
      </c>
      <c r="P581" s="34" t="s">
        <v>13</v>
      </c>
      <c r="U581" s="95"/>
      <c r="V581" s="95"/>
      <c r="W581" s="95"/>
      <c r="X581" s="95"/>
    </row>
    <row r="582" spans="1:24" ht="21" customHeight="1">
      <c r="A582" s="4"/>
      <c r="B582" s="3"/>
      <c r="C582" s="3"/>
      <c r="D582" s="135"/>
      <c r="E582" s="16"/>
      <c r="F582" s="79"/>
      <c r="G582" s="68">
        <v>10000</v>
      </c>
      <c r="H582" s="65">
        <v>0.15</v>
      </c>
      <c r="I582" s="19">
        <f>E582+F582</f>
        <v>0</v>
      </c>
      <c r="J582" s="2">
        <f>I582+H582</f>
        <v>0.15</v>
      </c>
      <c r="K582" s="2">
        <f>I582-H582</f>
        <v>-0.15</v>
      </c>
      <c r="L582" s="47"/>
      <c r="M582" s="47"/>
      <c r="N582" s="1"/>
      <c r="O582" s="101" t="str">
        <f>IF(L582&lt;&gt;"",IF(M582="○",100,IF(M582="×",-100,"")),"")</f>
        <v/>
      </c>
      <c r="P582" s="45" t="str">
        <f>IF(M582="○","勝",IF(M582="×","敗",""))</f>
        <v/>
      </c>
      <c r="U582" s="95">
        <f>IF(AND(V582="",W582="")=TRUE,0,IF(AND(V582="勝",W582="敗")=TRUE,1,IF(AND(W582="勝",V582="敗")=TRUE,1,IF(AND(V582="勝",W582="")=TRUE,2,IF(AND(W582="勝",V582="")=TRUE,2,IF(AND(V582="敗",W582="")=TRUE,3,IF(AND(W582="敗",V582="")=TRUE,3,0)))))))</f>
        <v>0</v>
      </c>
      <c r="V582" s="95" t="str">
        <f>IF(L582="","",P582)</f>
        <v/>
      </c>
      <c r="W582" s="95" t="str">
        <f>IF(L584="","",P584)</f>
        <v/>
      </c>
      <c r="X582" s="95"/>
    </row>
    <row r="583" spans="1:24" ht="21" customHeight="1">
      <c r="A583" s="5">
        <v>145</v>
      </c>
      <c r="B583" s="140"/>
      <c r="C583" s="141" t="str">
        <f>IF(B583="","",TEXT(B583,"(aaa)"))</f>
        <v/>
      </c>
      <c r="D583" s="62" t="s">
        <v>39</v>
      </c>
      <c r="E583" s="11" t="s">
        <v>42</v>
      </c>
      <c r="F583" s="70" t="s">
        <v>27</v>
      </c>
      <c r="G583" s="63" t="s">
        <v>28</v>
      </c>
      <c r="H583" s="66" t="s">
        <v>44</v>
      </c>
      <c r="I583" s="20" t="s">
        <v>19</v>
      </c>
      <c r="J583" s="76" t="s">
        <v>21</v>
      </c>
      <c r="K583" s="76" t="s">
        <v>22</v>
      </c>
      <c r="L583" s="35" t="s">
        <v>111</v>
      </c>
      <c r="M583" s="48"/>
      <c r="N583" s="1"/>
      <c r="O583" s="101" t="str">
        <f>IF(AND(O582="",O584="")=TRUE,"",V583/SUM(V583:X583)*100)</f>
        <v/>
      </c>
      <c r="P583" s="45" t="str">
        <f>IF(AND(L582="",L584="")=TRUE,"",V583&amp;"勝"&amp;W583&amp;"敗"&amp;X583&amp;"引")</f>
        <v/>
      </c>
      <c r="U583" s="95"/>
      <c r="V583" s="95">
        <f>IF(U582=2,V579+1,IF(U582=0,0,V579))</f>
        <v>0</v>
      </c>
      <c r="W583" s="95">
        <f>IF(U582=3,W579+1,IF(U582=0,0,W579))</f>
        <v>0</v>
      </c>
      <c r="X583" s="95">
        <f>IF(U582=1,X579+1,X579)</f>
        <v>0</v>
      </c>
    </row>
    <row r="584" spans="1:24" ht="21" customHeight="1" thickBot="1">
      <c r="A584" s="6"/>
      <c r="B584" s="7"/>
      <c r="C584" s="7"/>
      <c r="D584" s="75"/>
      <c r="E584" s="17"/>
      <c r="F584" s="80"/>
      <c r="G584" s="105">
        <v>10000</v>
      </c>
      <c r="H584" s="67">
        <v>0.15</v>
      </c>
      <c r="I584" s="22">
        <f>E584+F584</f>
        <v>0</v>
      </c>
      <c r="J584" s="57">
        <f>I584-H584</f>
        <v>-0.15</v>
      </c>
      <c r="K584" s="57">
        <f>I584+H584</f>
        <v>0.15</v>
      </c>
      <c r="L584" s="53"/>
      <c r="M584" s="53"/>
      <c r="N584" s="8"/>
      <c r="O584" s="103" t="str">
        <f>IF(L584&lt;&gt;"",IF(M584="○",100,IF(M584="×",-100,"")),"")</f>
        <v/>
      </c>
      <c r="P584" s="54" t="str">
        <f>IF(M584="○","勝",IF(M584="×","敗",""))</f>
        <v/>
      </c>
      <c r="Q584" s="185"/>
      <c r="R584" s="186"/>
      <c r="S584" s="186"/>
      <c r="T584" s="187"/>
      <c r="U584" s="95"/>
      <c r="V584" s="95"/>
      <c r="W584" s="95"/>
      <c r="X584" s="95"/>
    </row>
    <row r="585" spans="1:24" ht="21" customHeight="1">
      <c r="A585" s="9" t="s">
        <v>112</v>
      </c>
      <c r="B585" s="28" t="s">
        <v>40</v>
      </c>
      <c r="C585" s="28" t="s">
        <v>37</v>
      </c>
      <c r="D585" s="61" t="s">
        <v>39</v>
      </c>
      <c r="E585" s="15" t="s">
        <v>41</v>
      </c>
      <c r="F585" s="61" t="s">
        <v>27</v>
      </c>
      <c r="G585" s="51" t="s">
        <v>28</v>
      </c>
      <c r="H585" s="64" t="s">
        <v>43</v>
      </c>
      <c r="I585" s="21" t="s">
        <v>20</v>
      </c>
      <c r="J585" s="31" t="s">
        <v>21</v>
      </c>
      <c r="K585" s="31" t="s">
        <v>22</v>
      </c>
      <c r="L585" s="32" t="s">
        <v>111</v>
      </c>
      <c r="M585" s="36" t="s">
        <v>46</v>
      </c>
      <c r="N585" s="33" t="s">
        <v>113</v>
      </c>
      <c r="O585" s="100" t="s">
        <v>12</v>
      </c>
      <c r="P585" s="34" t="s">
        <v>13</v>
      </c>
      <c r="U585" s="95"/>
      <c r="V585" s="95"/>
      <c r="W585" s="95"/>
      <c r="X585" s="95"/>
    </row>
    <row r="586" spans="1:24" ht="21" customHeight="1">
      <c r="A586" s="4"/>
      <c r="B586" s="3"/>
      <c r="C586" s="3"/>
      <c r="D586" s="135"/>
      <c r="E586" s="16"/>
      <c r="F586" s="79"/>
      <c r="G586" s="68">
        <v>10000</v>
      </c>
      <c r="H586" s="65">
        <v>0.15</v>
      </c>
      <c r="I586" s="19">
        <f>E586+F586</f>
        <v>0</v>
      </c>
      <c r="J586" s="2">
        <f>I586+H586</f>
        <v>0.15</v>
      </c>
      <c r="K586" s="2">
        <f>I586-H586</f>
        <v>-0.15</v>
      </c>
      <c r="L586" s="47"/>
      <c r="M586" s="47"/>
      <c r="N586" s="1"/>
      <c r="O586" s="101" t="str">
        <f>IF(L586&lt;&gt;"",IF(M586="○",100,IF(M586="×",-100,"")),"")</f>
        <v/>
      </c>
      <c r="P586" s="45" t="str">
        <f>IF(M586="○","勝",IF(M586="×","敗",""))</f>
        <v/>
      </c>
      <c r="U586" s="95">
        <f>IF(AND(V586="",W586="")=TRUE,0,IF(AND(V586="勝",W586="敗")=TRUE,1,IF(AND(W586="勝",V586="敗")=TRUE,1,IF(AND(V586="勝",W586="")=TRUE,2,IF(AND(W586="勝",V586="")=TRUE,2,IF(AND(V586="敗",W586="")=TRUE,3,IF(AND(W586="敗",V586="")=TRUE,3,0)))))))</f>
        <v>0</v>
      </c>
      <c r="V586" s="95" t="str">
        <f>IF(L586="","",P586)</f>
        <v/>
      </c>
      <c r="W586" s="95" t="str">
        <f>IF(L588="","",P588)</f>
        <v/>
      </c>
      <c r="X586" s="95"/>
    </row>
    <row r="587" spans="1:24" ht="21" customHeight="1">
      <c r="A587" s="5">
        <v>146</v>
      </c>
      <c r="B587" s="140"/>
      <c r="C587" s="141" t="str">
        <f>IF(B587="","",TEXT(B587,"(aaa)"))</f>
        <v/>
      </c>
      <c r="D587" s="62" t="s">
        <v>39</v>
      </c>
      <c r="E587" s="11" t="s">
        <v>42</v>
      </c>
      <c r="F587" s="70" t="s">
        <v>27</v>
      </c>
      <c r="G587" s="63" t="s">
        <v>28</v>
      </c>
      <c r="H587" s="66" t="s">
        <v>44</v>
      </c>
      <c r="I587" s="20" t="s">
        <v>19</v>
      </c>
      <c r="J587" s="76" t="s">
        <v>21</v>
      </c>
      <c r="K587" s="76" t="s">
        <v>22</v>
      </c>
      <c r="L587" s="35" t="s">
        <v>111</v>
      </c>
      <c r="M587" s="48"/>
      <c r="N587" s="1"/>
      <c r="O587" s="101" t="str">
        <f>IF(AND(O586="",O588="")=TRUE,"",V587/SUM(V587:X587)*100)</f>
        <v/>
      </c>
      <c r="P587" s="45" t="str">
        <f>IF(AND(L586="",L588="")=TRUE,"",V587&amp;"勝"&amp;W587&amp;"敗"&amp;X587&amp;"引")</f>
        <v/>
      </c>
      <c r="U587" s="95"/>
      <c r="V587" s="95">
        <f>IF(U586=2,V583+1,IF(U586=0,0,V583))</f>
        <v>0</v>
      </c>
      <c r="W587" s="95">
        <f>IF(U586=3,W583+1,IF(U586=0,0,W583))</f>
        <v>0</v>
      </c>
      <c r="X587" s="95">
        <f>IF(U586=1,X583+1,X583)</f>
        <v>0</v>
      </c>
    </row>
    <row r="588" spans="1:24" ht="21" customHeight="1" thickBot="1">
      <c r="A588" s="6"/>
      <c r="B588" s="7"/>
      <c r="C588" s="7"/>
      <c r="D588" s="75"/>
      <c r="E588" s="17"/>
      <c r="F588" s="80"/>
      <c r="G588" s="105">
        <v>10000</v>
      </c>
      <c r="H588" s="67">
        <v>0.15</v>
      </c>
      <c r="I588" s="22">
        <f>E588+F588</f>
        <v>0</v>
      </c>
      <c r="J588" s="57">
        <f>I588-H588</f>
        <v>-0.15</v>
      </c>
      <c r="K588" s="57">
        <f>I588+H588</f>
        <v>0.15</v>
      </c>
      <c r="L588" s="53"/>
      <c r="M588" s="53"/>
      <c r="N588" s="8"/>
      <c r="O588" s="103" t="str">
        <f>IF(L588&lt;&gt;"",IF(M588="○",100,IF(M588="×",-100,"")),"")</f>
        <v/>
      </c>
      <c r="P588" s="54" t="str">
        <f>IF(M588="○","勝",IF(M588="×","敗",""))</f>
        <v/>
      </c>
      <c r="Q588" s="185"/>
      <c r="R588" s="186"/>
      <c r="S588" s="186"/>
      <c r="T588" s="187"/>
      <c r="U588" s="95"/>
      <c r="V588" s="95"/>
      <c r="W588" s="95"/>
      <c r="X588" s="95"/>
    </row>
    <row r="589" spans="1:24" ht="21" customHeight="1">
      <c r="A589" s="9" t="s">
        <v>112</v>
      </c>
      <c r="B589" s="28" t="s">
        <v>40</v>
      </c>
      <c r="C589" s="28" t="s">
        <v>37</v>
      </c>
      <c r="D589" s="61" t="s">
        <v>39</v>
      </c>
      <c r="E589" s="15" t="s">
        <v>41</v>
      </c>
      <c r="F589" s="61" t="s">
        <v>27</v>
      </c>
      <c r="G589" s="51" t="s">
        <v>28</v>
      </c>
      <c r="H589" s="64" t="s">
        <v>43</v>
      </c>
      <c r="I589" s="21" t="s">
        <v>20</v>
      </c>
      <c r="J589" s="31" t="s">
        <v>21</v>
      </c>
      <c r="K589" s="31" t="s">
        <v>22</v>
      </c>
      <c r="L589" s="32" t="s">
        <v>111</v>
      </c>
      <c r="M589" s="36" t="s">
        <v>46</v>
      </c>
      <c r="N589" s="33" t="s">
        <v>113</v>
      </c>
      <c r="O589" s="100" t="s">
        <v>12</v>
      </c>
      <c r="P589" s="34" t="s">
        <v>13</v>
      </c>
      <c r="U589" s="95"/>
      <c r="V589" s="95"/>
      <c r="W589" s="95"/>
      <c r="X589" s="95"/>
    </row>
    <row r="590" spans="1:24" ht="21" customHeight="1">
      <c r="A590" s="4"/>
      <c r="B590" s="3"/>
      <c r="C590" s="3"/>
      <c r="D590" s="135"/>
      <c r="E590" s="16"/>
      <c r="F590" s="79"/>
      <c r="G590" s="68">
        <v>10000</v>
      </c>
      <c r="H590" s="65">
        <v>0.15</v>
      </c>
      <c r="I590" s="19">
        <f>E590+F590</f>
        <v>0</v>
      </c>
      <c r="J590" s="2">
        <f>I590+H590</f>
        <v>0.15</v>
      </c>
      <c r="K590" s="2">
        <f>I590-H590</f>
        <v>-0.15</v>
      </c>
      <c r="L590" s="47"/>
      <c r="M590" s="47"/>
      <c r="N590" s="1"/>
      <c r="O590" s="101" t="str">
        <f>IF(L590&lt;&gt;"",IF(M590="○",100,IF(M590="×",-100,"")),"")</f>
        <v/>
      </c>
      <c r="P590" s="45" t="str">
        <f>IF(M590="○","勝",IF(M590="×","敗",""))</f>
        <v/>
      </c>
      <c r="U590" s="95">
        <f>IF(AND(V590="",W590="")=TRUE,0,IF(AND(V590="勝",W590="敗")=TRUE,1,IF(AND(W590="勝",V590="敗")=TRUE,1,IF(AND(V590="勝",W590="")=TRUE,2,IF(AND(W590="勝",V590="")=TRUE,2,IF(AND(V590="敗",W590="")=TRUE,3,IF(AND(W590="敗",V590="")=TRUE,3,0)))))))</f>
        <v>0</v>
      </c>
      <c r="V590" s="95" t="str">
        <f>IF(L590="","",P590)</f>
        <v/>
      </c>
      <c r="W590" s="95" t="str">
        <f>IF(L592="","",P592)</f>
        <v/>
      </c>
      <c r="X590" s="95"/>
    </row>
    <row r="591" spans="1:24" ht="21" customHeight="1">
      <c r="A591" s="5">
        <v>147</v>
      </c>
      <c r="B591" s="140"/>
      <c r="C591" s="141" t="str">
        <f>IF(B591="","",TEXT(B591,"(aaa)"))</f>
        <v/>
      </c>
      <c r="D591" s="62" t="s">
        <v>39</v>
      </c>
      <c r="E591" s="11" t="s">
        <v>42</v>
      </c>
      <c r="F591" s="70" t="s">
        <v>27</v>
      </c>
      <c r="G591" s="63" t="s">
        <v>28</v>
      </c>
      <c r="H591" s="66" t="s">
        <v>44</v>
      </c>
      <c r="I591" s="20" t="s">
        <v>19</v>
      </c>
      <c r="J591" s="76" t="s">
        <v>21</v>
      </c>
      <c r="K591" s="76" t="s">
        <v>22</v>
      </c>
      <c r="L591" s="35" t="s">
        <v>111</v>
      </c>
      <c r="M591" s="48"/>
      <c r="N591" s="1"/>
      <c r="O591" s="101" t="str">
        <f>IF(AND(O590="",O592="")=TRUE,"",V591/SUM(V591:X591)*100)</f>
        <v/>
      </c>
      <c r="P591" s="45" t="str">
        <f>IF(AND(L590="",L592="")=TRUE,"",V591&amp;"勝"&amp;W591&amp;"敗"&amp;X591&amp;"引")</f>
        <v/>
      </c>
      <c r="U591" s="95"/>
      <c r="V591" s="95">
        <f>IF(U590=2,V587+1,IF(U590=0,0,V587))</f>
        <v>0</v>
      </c>
      <c r="W591" s="95">
        <f>IF(U590=3,W587+1,IF(U590=0,0,W587))</f>
        <v>0</v>
      </c>
      <c r="X591" s="95">
        <f>IF(U590=1,X587+1,X587)</f>
        <v>0</v>
      </c>
    </row>
    <row r="592" spans="1:24" ht="21" customHeight="1" thickBot="1">
      <c r="A592" s="6"/>
      <c r="B592" s="7"/>
      <c r="C592" s="7"/>
      <c r="D592" s="75"/>
      <c r="E592" s="17"/>
      <c r="F592" s="80"/>
      <c r="G592" s="105">
        <v>10000</v>
      </c>
      <c r="H592" s="67">
        <v>0.15</v>
      </c>
      <c r="I592" s="22">
        <f>E592+F592</f>
        <v>0</v>
      </c>
      <c r="J592" s="57">
        <f>I592-H592</f>
        <v>-0.15</v>
      </c>
      <c r="K592" s="57">
        <f>I592+H592</f>
        <v>0.15</v>
      </c>
      <c r="L592" s="53"/>
      <c r="M592" s="53"/>
      <c r="N592" s="8"/>
      <c r="O592" s="103" t="str">
        <f>IF(L592&lt;&gt;"",IF(M592="○",100,IF(M592="×",-100,"")),"")</f>
        <v/>
      </c>
      <c r="P592" s="54" t="str">
        <f>IF(M592="○","勝",IF(M592="×","敗",""))</f>
        <v/>
      </c>
      <c r="Q592" s="185"/>
      <c r="R592" s="186"/>
      <c r="S592" s="186"/>
      <c r="T592" s="187"/>
      <c r="U592" s="95"/>
      <c r="V592" s="95"/>
      <c r="W592" s="95"/>
      <c r="X592" s="95"/>
    </row>
    <row r="593" spans="1:24" ht="21" customHeight="1">
      <c r="A593" s="9" t="s">
        <v>112</v>
      </c>
      <c r="B593" s="28" t="s">
        <v>40</v>
      </c>
      <c r="C593" s="28" t="s">
        <v>37</v>
      </c>
      <c r="D593" s="61" t="s">
        <v>39</v>
      </c>
      <c r="E593" s="15" t="s">
        <v>41</v>
      </c>
      <c r="F593" s="61" t="s">
        <v>27</v>
      </c>
      <c r="G593" s="51" t="s">
        <v>28</v>
      </c>
      <c r="H593" s="64" t="s">
        <v>43</v>
      </c>
      <c r="I593" s="21" t="s">
        <v>20</v>
      </c>
      <c r="J593" s="31" t="s">
        <v>21</v>
      </c>
      <c r="K593" s="31" t="s">
        <v>22</v>
      </c>
      <c r="L593" s="32" t="s">
        <v>111</v>
      </c>
      <c r="M593" s="36" t="s">
        <v>46</v>
      </c>
      <c r="N593" s="33" t="s">
        <v>113</v>
      </c>
      <c r="O593" s="100" t="s">
        <v>12</v>
      </c>
      <c r="P593" s="34" t="s">
        <v>13</v>
      </c>
      <c r="U593" s="95"/>
      <c r="V593" s="95"/>
      <c r="W593" s="95"/>
      <c r="X593" s="95"/>
    </row>
    <row r="594" spans="1:24" ht="21" customHeight="1">
      <c r="A594" s="4"/>
      <c r="B594" s="3"/>
      <c r="C594" s="3"/>
      <c r="D594" s="135"/>
      <c r="E594" s="16"/>
      <c r="F594" s="79"/>
      <c r="G594" s="68">
        <v>10000</v>
      </c>
      <c r="H594" s="65">
        <v>0.15</v>
      </c>
      <c r="I594" s="19">
        <f>E594+F594</f>
        <v>0</v>
      </c>
      <c r="J594" s="2">
        <f>I594+H594</f>
        <v>0.15</v>
      </c>
      <c r="K594" s="2">
        <f>I594-H594</f>
        <v>-0.15</v>
      </c>
      <c r="L594" s="47"/>
      <c r="M594" s="47"/>
      <c r="N594" s="1"/>
      <c r="O594" s="101" t="str">
        <f>IF(L594&lt;&gt;"",IF(M594="○",100,IF(M594="×",-100,"")),"")</f>
        <v/>
      </c>
      <c r="P594" s="45" t="str">
        <f>IF(M594="○","勝",IF(M594="×","敗",""))</f>
        <v/>
      </c>
      <c r="U594" s="95">
        <f>IF(AND(V594="",W594="")=TRUE,0,IF(AND(V594="勝",W594="敗")=TRUE,1,IF(AND(W594="勝",V594="敗")=TRUE,1,IF(AND(V594="勝",W594="")=TRUE,2,IF(AND(W594="勝",V594="")=TRUE,2,IF(AND(V594="敗",W594="")=TRUE,3,IF(AND(W594="敗",V594="")=TRUE,3,0)))))))</f>
        <v>0</v>
      </c>
      <c r="V594" s="95" t="str">
        <f>IF(L594="","",P594)</f>
        <v/>
      </c>
      <c r="W594" s="95" t="str">
        <f>IF(L596="","",P596)</f>
        <v/>
      </c>
      <c r="X594" s="95"/>
    </row>
    <row r="595" spans="1:24" ht="21" customHeight="1">
      <c r="A595" s="5">
        <v>148</v>
      </c>
      <c r="B595" s="140"/>
      <c r="C595" s="141" t="str">
        <f>IF(B595="","",TEXT(B595,"(aaa)"))</f>
        <v/>
      </c>
      <c r="D595" s="62" t="s">
        <v>39</v>
      </c>
      <c r="E595" s="11" t="s">
        <v>42</v>
      </c>
      <c r="F595" s="70" t="s">
        <v>27</v>
      </c>
      <c r="G595" s="63" t="s">
        <v>28</v>
      </c>
      <c r="H595" s="66" t="s">
        <v>44</v>
      </c>
      <c r="I595" s="20" t="s">
        <v>19</v>
      </c>
      <c r="J595" s="76" t="s">
        <v>21</v>
      </c>
      <c r="K595" s="76" t="s">
        <v>22</v>
      </c>
      <c r="L595" s="35" t="s">
        <v>111</v>
      </c>
      <c r="M595" s="48"/>
      <c r="N595" s="1"/>
      <c r="O595" s="101" t="str">
        <f>IF(AND(O594="",O596="")=TRUE,"",V595/SUM(V595:X595)*100)</f>
        <v/>
      </c>
      <c r="P595" s="45" t="str">
        <f>IF(AND(L594="",L596="")=TRUE,"",V595&amp;"勝"&amp;W595&amp;"敗"&amp;X595&amp;"引")</f>
        <v/>
      </c>
      <c r="U595" s="95"/>
      <c r="V595" s="95">
        <f>IF(U594=2,V591+1,IF(U594=0,0,V591))</f>
        <v>0</v>
      </c>
      <c r="W595" s="95">
        <f>IF(U594=3,W591+1,IF(U594=0,0,W591))</f>
        <v>0</v>
      </c>
      <c r="X595" s="95">
        <f>IF(U594=1,X591+1,X591)</f>
        <v>0</v>
      </c>
    </row>
    <row r="596" spans="1:24" ht="21" customHeight="1" thickBot="1">
      <c r="A596" s="6"/>
      <c r="B596" s="7"/>
      <c r="C596" s="7"/>
      <c r="D596" s="75"/>
      <c r="E596" s="17"/>
      <c r="F596" s="80"/>
      <c r="G596" s="105">
        <v>10000</v>
      </c>
      <c r="H596" s="67">
        <v>0.15</v>
      </c>
      <c r="I596" s="22">
        <f>E596+F596</f>
        <v>0</v>
      </c>
      <c r="J596" s="57">
        <f>I596-H596</f>
        <v>-0.15</v>
      </c>
      <c r="K596" s="57">
        <f>I596+H596</f>
        <v>0.15</v>
      </c>
      <c r="L596" s="53"/>
      <c r="M596" s="53"/>
      <c r="N596" s="8"/>
      <c r="O596" s="103" t="str">
        <f>IF(L596&lt;&gt;"",IF(M596="○",100,IF(M596="×",-100,"")),"")</f>
        <v/>
      </c>
      <c r="P596" s="54" t="str">
        <f>IF(M596="○","勝",IF(M596="×","敗",""))</f>
        <v/>
      </c>
      <c r="Q596" s="185"/>
      <c r="R596" s="186"/>
      <c r="S596" s="186"/>
      <c r="T596" s="187"/>
      <c r="U596" s="95"/>
      <c r="V596" s="95"/>
      <c r="W596" s="95"/>
      <c r="X596" s="95"/>
    </row>
    <row r="597" spans="1:24" ht="21" customHeight="1">
      <c r="A597" s="9" t="s">
        <v>112</v>
      </c>
      <c r="B597" s="28" t="s">
        <v>40</v>
      </c>
      <c r="C597" s="28" t="s">
        <v>37</v>
      </c>
      <c r="D597" s="61" t="s">
        <v>39</v>
      </c>
      <c r="E597" s="15" t="s">
        <v>41</v>
      </c>
      <c r="F597" s="61" t="s">
        <v>27</v>
      </c>
      <c r="G597" s="51" t="s">
        <v>28</v>
      </c>
      <c r="H597" s="64" t="s">
        <v>43</v>
      </c>
      <c r="I597" s="21" t="s">
        <v>20</v>
      </c>
      <c r="J597" s="31" t="s">
        <v>21</v>
      </c>
      <c r="K597" s="31" t="s">
        <v>22</v>
      </c>
      <c r="L597" s="32" t="s">
        <v>111</v>
      </c>
      <c r="M597" s="36" t="s">
        <v>46</v>
      </c>
      <c r="N597" s="33" t="s">
        <v>113</v>
      </c>
      <c r="O597" s="100" t="s">
        <v>12</v>
      </c>
      <c r="P597" s="34" t="s">
        <v>13</v>
      </c>
      <c r="U597" s="95"/>
      <c r="V597" s="95"/>
      <c r="W597" s="95"/>
      <c r="X597" s="95"/>
    </row>
    <row r="598" spans="1:24" ht="21" customHeight="1">
      <c r="A598" s="4"/>
      <c r="B598" s="3"/>
      <c r="C598" s="3"/>
      <c r="D598" s="135"/>
      <c r="E598" s="16"/>
      <c r="F598" s="79"/>
      <c r="G598" s="68">
        <v>10000</v>
      </c>
      <c r="H598" s="65">
        <v>0.15</v>
      </c>
      <c r="I598" s="19">
        <f>E598+F598</f>
        <v>0</v>
      </c>
      <c r="J598" s="2">
        <f>I598+H598</f>
        <v>0.15</v>
      </c>
      <c r="K598" s="2">
        <f>I598-H598</f>
        <v>-0.15</v>
      </c>
      <c r="L598" s="47"/>
      <c r="M598" s="47"/>
      <c r="N598" s="1"/>
      <c r="O598" s="101" t="str">
        <f>IF(L598&lt;&gt;"",IF(M598="○",100,IF(M598="×",-100,"")),"")</f>
        <v/>
      </c>
      <c r="P598" s="45" t="str">
        <f>IF(M598="○","勝",IF(M598="×","敗",""))</f>
        <v/>
      </c>
      <c r="U598" s="95">
        <f>IF(AND(V598="",W598="")=TRUE,0,IF(AND(V598="勝",W598="敗")=TRUE,1,IF(AND(W598="勝",V598="敗")=TRUE,1,IF(AND(V598="勝",W598="")=TRUE,2,IF(AND(W598="勝",V598="")=TRUE,2,IF(AND(V598="敗",W598="")=TRUE,3,IF(AND(W598="敗",V598="")=TRUE,3,0)))))))</f>
        <v>0</v>
      </c>
      <c r="V598" s="95" t="str">
        <f>IF(L598="","",P598)</f>
        <v/>
      </c>
      <c r="W598" s="95" t="str">
        <f>IF(L600="","",P600)</f>
        <v/>
      </c>
      <c r="X598" s="95"/>
    </row>
    <row r="599" spans="1:24" ht="21" customHeight="1">
      <c r="A599" s="5">
        <v>149</v>
      </c>
      <c r="B599" s="140"/>
      <c r="C599" s="141" t="str">
        <f>IF(B599="","",TEXT(B599,"(aaa)"))</f>
        <v/>
      </c>
      <c r="D599" s="62" t="s">
        <v>39</v>
      </c>
      <c r="E599" s="11" t="s">
        <v>42</v>
      </c>
      <c r="F599" s="70" t="s">
        <v>27</v>
      </c>
      <c r="G599" s="63" t="s">
        <v>28</v>
      </c>
      <c r="H599" s="66" t="s">
        <v>44</v>
      </c>
      <c r="I599" s="20" t="s">
        <v>19</v>
      </c>
      <c r="J599" s="76" t="s">
        <v>21</v>
      </c>
      <c r="K599" s="76" t="s">
        <v>22</v>
      </c>
      <c r="L599" s="35" t="s">
        <v>111</v>
      </c>
      <c r="M599" s="48"/>
      <c r="N599" s="1"/>
      <c r="O599" s="101" t="str">
        <f>IF(AND(O598="",O600="")=TRUE,"",V599/SUM(V599:X599)*100)</f>
        <v/>
      </c>
      <c r="P599" s="45" t="str">
        <f>IF(AND(L598="",L600="")=TRUE,"",V599&amp;"勝"&amp;W599&amp;"敗"&amp;X599&amp;"引")</f>
        <v/>
      </c>
      <c r="U599" s="95"/>
      <c r="V599" s="95">
        <f>IF(U598=2,V595+1,IF(U598=0,0,V595))</f>
        <v>0</v>
      </c>
      <c r="W599" s="95">
        <f>IF(U598=3,W595+1,IF(U598=0,0,W595))</f>
        <v>0</v>
      </c>
      <c r="X599" s="95">
        <f>IF(U598=1,X595+1,X595)</f>
        <v>0</v>
      </c>
    </row>
    <row r="600" spans="1:24" ht="21" customHeight="1" thickBot="1">
      <c r="A600" s="6"/>
      <c r="B600" s="7"/>
      <c r="C600" s="7"/>
      <c r="D600" s="75"/>
      <c r="E600" s="17"/>
      <c r="F600" s="80"/>
      <c r="G600" s="105">
        <v>10000</v>
      </c>
      <c r="H600" s="67">
        <v>0.15</v>
      </c>
      <c r="I600" s="22">
        <f>E600+F600</f>
        <v>0</v>
      </c>
      <c r="J600" s="57">
        <f>I600-H600</f>
        <v>-0.15</v>
      </c>
      <c r="K600" s="57">
        <f>I600+H600</f>
        <v>0.15</v>
      </c>
      <c r="L600" s="53"/>
      <c r="M600" s="53"/>
      <c r="N600" s="8"/>
      <c r="O600" s="103" t="str">
        <f>IF(L600&lt;&gt;"",IF(M600="○",100,IF(M600="×",-100,"")),"")</f>
        <v/>
      </c>
      <c r="P600" s="54" t="str">
        <f>IF(M600="○","勝",IF(M600="×","敗",""))</f>
        <v/>
      </c>
      <c r="Q600" s="185"/>
      <c r="R600" s="186"/>
      <c r="S600" s="186"/>
      <c r="T600" s="187"/>
      <c r="U600" s="95"/>
      <c r="V600" s="95"/>
      <c r="W600" s="95"/>
      <c r="X600" s="95"/>
    </row>
    <row r="601" spans="1:24" ht="21" customHeight="1">
      <c r="A601" s="9" t="s">
        <v>112</v>
      </c>
      <c r="B601" s="28" t="s">
        <v>40</v>
      </c>
      <c r="C601" s="28" t="s">
        <v>37</v>
      </c>
      <c r="D601" s="61" t="s">
        <v>39</v>
      </c>
      <c r="E601" s="15" t="s">
        <v>41</v>
      </c>
      <c r="F601" s="61" t="s">
        <v>27</v>
      </c>
      <c r="G601" s="51" t="s">
        <v>28</v>
      </c>
      <c r="H601" s="64" t="s">
        <v>43</v>
      </c>
      <c r="I601" s="21" t="s">
        <v>20</v>
      </c>
      <c r="J601" s="31" t="s">
        <v>21</v>
      </c>
      <c r="K601" s="31" t="s">
        <v>22</v>
      </c>
      <c r="L601" s="32" t="s">
        <v>111</v>
      </c>
      <c r="M601" s="36" t="s">
        <v>46</v>
      </c>
      <c r="N601" s="33" t="s">
        <v>113</v>
      </c>
      <c r="O601" s="100" t="s">
        <v>12</v>
      </c>
      <c r="P601" s="34" t="s">
        <v>13</v>
      </c>
      <c r="U601" s="95"/>
      <c r="V601" s="95"/>
      <c r="W601" s="95"/>
      <c r="X601" s="95"/>
    </row>
    <row r="602" spans="1:24" ht="21" customHeight="1">
      <c r="A602" s="4"/>
      <c r="B602" s="3"/>
      <c r="C602" s="3"/>
      <c r="D602" s="135"/>
      <c r="E602" s="16"/>
      <c r="F602" s="79"/>
      <c r="G602" s="68">
        <v>10000</v>
      </c>
      <c r="H602" s="65">
        <v>0.15</v>
      </c>
      <c r="I602" s="19">
        <f>E602+F602</f>
        <v>0</v>
      </c>
      <c r="J602" s="2">
        <f>I602+H602</f>
        <v>0.15</v>
      </c>
      <c r="K602" s="2">
        <f>I602-H602</f>
        <v>-0.15</v>
      </c>
      <c r="L602" s="47"/>
      <c r="M602" s="47"/>
      <c r="N602" s="1"/>
      <c r="O602" s="101" t="str">
        <f>IF(L602&lt;&gt;"",IF(M602="○",100,IF(M602="×",-100,"")),"")</f>
        <v/>
      </c>
      <c r="P602" s="45" t="str">
        <f>IF(M602="○","勝",IF(M602="×","敗",""))</f>
        <v/>
      </c>
      <c r="U602" s="95">
        <f>IF(AND(V602="",W602="")=TRUE,0,IF(AND(V602="勝",W602="敗")=TRUE,1,IF(AND(W602="勝",V602="敗")=TRUE,1,IF(AND(V602="勝",W602="")=TRUE,2,IF(AND(W602="勝",V602="")=TRUE,2,IF(AND(V602="敗",W602="")=TRUE,3,IF(AND(W602="敗",V602="")=TRUE,3,0)))))))</f>
        <v>0</v>
      </c>
      <c r="V602" s="95" t="str">
        <f>IF(L602="","",P602)</f>
        <v/>
      </c>
      <c r="W602" s="95" t="str">
        <f>IF(L604="","",P604)</f>
        <v/>
      </c>
      <c r="X602" s="95"/>
    </row>
    <row r="603" spans="1:24" ht="21" customHeight="1">
      <c r="A603" s="5">
        <v>150</v>
      </c>
      <c r="B603" s="140"/>
      <c r="C603" s="141" t="str">
        <f>IF(B603="","",TEXT(B603,"(aaa)"))</f>
        <v/>
      </c>
      <c r="D603" s="62" t="s">
        <v>39</v>
      </c>
      <c r="E603" s="11" t="s">
        <v>42</v>
      </c>
      <c r="F603" s="70" t="s">
        <v>27</v>
      </c>
      <c r="G603" s="63" t="s">
        <v>28</v>
      </c>
      <c r="H603" s="66" t="s">
        <v>44</v>
      </c>
      <c r="I603" s="20" t="s">
        <v>19</v>
      </c>
      <c r="J603" s="76" t="s">
        <v>21</v>
      </c>
      <c r="K603" s="76" t="s">
        <v>22</v>
      </c>
      <c r="L603" s="35" t="s">
        <v>111</v>
      </c>
      <c r="M603" s="48"/>
      <c r="N603" s="1"/>
      <c r="O603" s="101" t="str">
        <f>IF(AND(O602="",O604="")=TRUE,"",V603/SUM(V603:X603)*100)</f>
        <v/>
      </c>
      <c r="P603" s="45" t="str">
        <f>IF(AND(L602="",L604="")=TRUE,"",V603&amp;"勝"&amp;W603&amp;"敗"&amp;X603&amp;"引")</f>
        <v/>
      </c>
      <c r="U603" s="95"/>
      <c r="V603" s="95">
        <f>IF(U602=2,V599+1,IF(U602=0,0,V599))</f>
        <v>0</v>
      </c>
      <c r="W603" s="95">
        <f>IF(U602=3,W599+1,IF(U602=0,0,W599))</f>
        <v>0</v>
      </c>
      <c r="X603" s="95">
        <f>IF(U602=1,X599+1,X599)</f>
        <v>0</v>
      </c>
    </row>
    <row r="604" spans="1:24" ht="21" customHeight="1" thickBot="1">
      <c r="A604" s="6"/>
      <c r="B604" s="7"/>
      <c r="C604" s="7"/>
      <c r="D604" s="75"/>
      <c r="E604" s="17"/>
      <c r="F604" s="80"/>
      <c r="G604" s="105">
        <v>10000</v>
      </c>
      <c r="H604" s="67">
        <v>0.15</v>
      </c>
      <c r="I604" s="22">
        <f>E604+F604</f>
        <v>0</v>
      </c>
      <c r="J604" s="57">
        <f>I604-H604</f>
        <v>-0.15</v>
      </c>
      <c r="K604" s="57">
        <f>I604+H604</f>
        <v>0.15</v>
      </c>
      <c r="L604" s="53"/>
      <c r="M604" s="53"/>
      <c r="N604" s="8"/>
      <c r="O604" s="103" t="str">
        <f>IF(L604&lt;&gt;"",IF(M604="○",100,IF(M604="×",-100,"")),"")</f>
        <v/>
      </c>
      <c r="P604" s="54" t="str">
        <f>IF(M604="○","勝",IF(M604="×","敗",""))</f>
        <v/>
      </c>
      <c r="Q604" s="185"/>
      <c r="R604" s="186"/>
      <c r="S604" s="186"/>
      <c r="T604" s="187"/>
      <c r="U604" s="95"/>
      <c r="V604" s="95"/>
      <c r="W604" s="95"/>
      <c r="X604" s="95"/>
    </row>
    <row r="605" spans="1:24" ht="21" customHeight="1">
      <c r="A605" s="9" t="s">
        <v>112</v>
      </c>
      <c r="B605" s="28" t="s">
        <v>40</v>
      </c>
      <c r="C605" s="28" t="s">
        <v>37</v>
      </c>
      <c r="D605" s="61" t="s">
        <v>39</v>
      </c>
      <c r="E605" s="15" t="s">
        <v>41</v>
      </c>
      <c r="F605" s="61" t="s">
        <v>27</v>
      </c>
      <c r="G605" s="51" t="s">
        <v>28</v>
      </c>
      <c r="H605" s="64" t="s">
        <v>43</v>
      </c>
      <c r="I605" s="21" t="s">
        <v>20</v>
      </c>
      <c r="J605" s="31" t="s">
        <v>21</v>
      </c>
      <c r="K605" s="31" t="s">
        <v>22</v>
      </c>
      <c r="L605" s="32" t="s">
        <v>111</v>
      </c>
      <c r="M605" s="36" t="s">
        <v>46</v>
      </c>
      <c r="N605" s="33" t="s">
        <v>113</v>
      </c>
      <c r="O605" s="100" t="s">
        <v>12</v>
      </c>
      <c r="P605" s="34" t="s">
        <v>13</v>
      </c>
      <c r="U605" s="95"/>
      <c r="V605" s="95"/>
      <c r="W605" s="95"/>
      <c r="X605" s="95"/>
    </row>
    <row r="606" spans="1:24" ht="21" customHeight="1">
      <c r="A606" s="4"/>
      <c r="B606" s="3"/>
      <c r="C606" s="3"/>
      <c r="D606" s="135"/>
      <c r="E606" s="16"/>
      <c r="F606" s="79"/>
      <c r="G606" s="68">
        <v>10000</v>
      </c>
      <c r="H606" s="65">
        <v>0.15</v>
      </c>
      <c r="I606" s="19">
        <f>E606+F606</f>
        <v>0</v>
      </c>
      <c r="J606" s="2">
        <f>I606+H606</f>
        <v>0.15</v>
      </c>
      <c r="K606" s="2">
        <f>I606-H606</f>
        <v>-0.15</v>
      </c>
      <c r="L606" s="47"/>
      <c r="M606" s="47"/>
      <c r="N606" s="1"/>
      <c r="O606" s="101" t="str">
        <f>IF(L606&lt;&gt;"",IF(M606="○",100,IF(M606="×",-100,"")),"")</f>
        <v/>
      </c>
      <c r="P606" s="45" t="str">
        <f>IF(M606="○","勝",IF(M606="×","敗",""))</f>
        <v/>
      </c>
      <c r="U606" s="95">
        <f>IF(AND(V606="",W606="")=TRUE,0,IF(AND(V606="勝",W606="敗")=TRUE,1,IF(AND(W606="勝",V606="敗")=TRUE,1,IF(AND(V606="勝",W606="")=TRUE,2,IF(AND(W606="勝",V606="")=TRUE,2,IF(AND(V606="敗",W606="")=TRUE,3,IF(AND(W606="敗",V606="")=TRUE,3,0)))))))</f>
        <v>0</v>
      </c>
      <c r="V606" s="95" t="str">
        <f>IF(L606="","",P606)</f>
        <v/>
      </c>
      <c r="W606" s="95" t="str">
        <f>IF(L608="","",P608)</f>
        <v/>
      </c>
      <c r="X606" s="95"/>
    </row>
    <row r="607" spans="1:24" ht="21" customHeight="1">
      <c r="A607" s="5">
        <v>151</v>
      </c>
      <c r="B607" s="140"/>
      <c r="C607" s="141" t="str">
        <f>IF(B607="","",TEXT(B607,"(aaa)"))</f>
        <v/>
      </c>
      <c r="D607" s="62" t="s">
        <v>39</v>
      </c>
      <c r="E607" s="11" t="s">
        <v>42</v>
      </c>
      <c r="F607" s="70" t="s">
        <v>27</v>
      </c>
      <c r="G607" s="63" t="s">
        <v>28</v>
      </c>
      <c r="H607" s="66" t="s">
        <v>44</v>
      </c>
      <c r="I607" s="20" t="s">
        <v>19</v>
      </c>
      <c r="J607" s="76" t="s">
        <v>21</v>
      </c>
      <c r="K607" s="76" t="s">
        <v>22</v>
      </c>
      <c r="L607" s="35" t="s">
        <v>111</v>
      </c>
      <c r="M607" s="48"/>
      <c r="N607" s="1"/>
      <c r="O607" s="101" t="str">
        <f>IF(AND(O606="",O608="")=TRUE,"",V607/SUM(V607:X607)*100)</f>
        <v/>
      </c>
      <c r="P607" s="45" t="str">
        <f>IF(AND(L606="",L608="")=TRUE,"",V607&amp;"勝"&amp;W607&amp;"敗"&amp;X607&amp;"引")</f>
        <v/>
      </c>
      <c r="U607" s="95"/>
      <c r="V607" s="95">
        <f>IF(U606=2,V603+1,IF(U606=0,0,V603))</f>
        <v>0</v>
      </c>
      <c r="W607" s="95">
        <f>IF(U606=3,W603+1,IF(U606=0,0,W603))</f>
        <v>0</v>
      </c>
      <c r="X607" s="95">
        <f>IF(U606=1,X603+1,X603)</f>
        <v>0</v>
      </c>
    </row>
    <row r="608" spans="1:24" ht="21" customHeight="1" thickBot="1">
      <c r="A608" s="6"/>
      <c r="B608" s="7"/>
      <c r="C608" s="7"/>
      <c r="D608" s="75"/>
      <c r="E608" s="17"/>
      <c r="F608" s="80"/>
      <c r="G608" s="105">
        <v>10000</v>
      </c>
      <c r="H608" s="67">
        <v>0.15</v>
      </c>
      <c r="I608" s="22">
        <f>E608+F608</f>
        <v>0</v>
      </c>
      <c r="J608" s="57">
        <f>I608-H608</f>
        <v>-0.15</v>
      </c>
      <c r="K608" s="57">
        <f>I608+H608</f>
        <v>0.15</v>
      </c>
      <c r="L608" s="53"/>
      <c r="M608" s="53"/>
      <c r="N608" s="8"/>
      <c r="O608" s="103" t="str">
        <f>IF(L608&lt;&gt;"",IF(M608="○",100,IF(M608="×",-100,"")),"")</f>
        <v/>
      </c>
      <c r="P608" s="54" t="str">
        <f>IF(M608="○","勝",IF(M608="×","敗",""))</f>
        <v/>
      </c>
      <c r="Q608" s="185"/>
      <c r="R608" s="186"/>
      <c r="S608" s="186"/>
      <c r="T608" s="187"/>
      <c r="U608" s="95"/>
      <c r="V608" s="95"/>
      <c r="W608" s="95"/>
      <c r="X608" s="95"/>
    </row>
    <row r="609" spans="1:24" ht="21" customHeight="1">
      <c r="A609" s="9" t="s">
        <v>112</v>
      </c>
      <c r="B609" s="28" t="s">
        <v>40</v>
      </c>
      <c r="C609" s="28" t="s">
        <v>37</v>
      </c>
      <c r="D609" s="61" t="s">
        <v>39</v>
      </c>
      <c r="E609" s="15" t="s">
        <v>41</v>
      </c>
      <c r="F609" s="61" t="s">
        <v>27</v>
      </c>
      <c r="G609" s="51" t="s">
        <v>28</v>
      </c>
      <c r="H609" s="64" t="s">
        <v>43</v>
      </c>
      <c r="I609" s="21" t="s">
        <v>20</v>
      </c>
      <c r="J609" s="31" t="s">
        <v>21</v>
      </c>
      <c r="K609" s="31" t="s">
        <v>22</v>
      </c>
      <c r="L609" s="32" t="s">
        <v>111</v>
      </c>
      <c r="M609" s="36" t="s">
        <v>46</v>
      </c>
      <c r="N609" s="33" t="s">
        <v>113</v>
      </c>
      <c r="O609" s="100" t="s">
        <v>12</v>
      </c>
      <c r="P609" s="34" t="s">
        <v>13</v>
      </c>
      <c r="U609" s="95"/>
      <c r="V609" s="95"/>
      <c r="W609" s="95"/>
      <c r="X609" s="95"/>
    </row>
    <row r="610" spans="1:24" ht="21" customHeight="1">
      <c r="A610" s="4"/>
      <c r="B610" s="3"/>
      <c r="C610" s="3"/>
      <c r="D610" s="135"/>
      <c r="E610" s="16"/>
      <c r="F610" s="79"/>
      <c r="G610" s="68">
        <v>10000</v>
      </c>
      <c r="H610" s="65">
        <v>0.15</v>
      </c>
      <c r="I610" s="19">
        <f>E610+F610</f>
        <v>0</v>
      </c>
      <c r="J610" s="2">
        <f>I610+H610</f>
        <v>0.15</v>
      </c>
      <c r="K610" s="2">
        <f>I610-H610</f>
        <v>-0.15</v>
      </c>
      <c r="L610" s="47"/>
      <c r="M610" s="47"/>
      <c r="N610" s="1"/>
      <c r="O610" s="101" t="str">
        <f>IF(L610&lt;&gt;"",IF(M610="○",100,IF(M610="×",-100,"")),"")</f>
        <v/>
      </c>
      <c r="P610" s="45" t="str">
        <f>IF(M610="○","勝",IF(M610="×","敗",""))</f>
        <v/>
      </c>
      <c r="U610" s="95">
        <f>IF(AND(V610="",W610="")=TRUE,0,IF(AND(V610="勝",W610="敗")=TRUE,1,IF(AND(W610="勝",V610="敗")=TRUE,1,IF(AND(V610="勝",W610="")=TRUE,2,IF(AND(W610="勝",V610="")=TRUE,2,IF(AND(V610="敗",W610="")=TRUE,3,IF(AND(W610="敗",V610="")=TRUE,3,0)))))))</f>
        <v>0</v>
      </c>
      <c r="V610" s="95" t="str">
        <f>IF(L610="","",P610)</f>
        <v/>
      </c>
      <c r="W610" s="95" t="str">
        <f>IF(L612="","",P612)</f>
        <v/>
      </c>
      <c r="X610" s="95"/>
    </row>
    <row r="611" spans="1:24" ht="21" customHeight="1">
      <c r="A611" s="5">
        <v>152</v>
      </c>
      <c r="B611" s="140"/>
      <c r="C611" s="141" t="str">
        <f>IF(B611="","",TEXT(B611,"(aaa)"))</f>
        <v/>
      </c>
      <c r="D611" s="62" t="s">
        <v>39</v>
      </c>
      <c r="E611" s="11" t="s">
        <v>42</v>
      </c>
      <c r="F611" s="70" t="s">
        <v>27</v>
      </c>
      <c r="G611" s="63" t="s">
        <v>28</v>
      </c>
      <c r="H611" s="66" t="s">
        <v>44</v>
      </c>
      <c r="I611" s="20" t="s">
        <v>19</v>
      </c>
      <c r="J611" s="76" t="s">
        <v>21</v>
      </c>
      <c r="K611" s="76" t="s">
        <v>22</v>
      </c>
      <c r="L611" s="35" t="s">
        <v>111</v>
      </c>
      <c r="M611" s="48"/>
      <c r="N611" s="1"/>
      <c r="O611" s="101" t="str">
        <f>IF(AND(O610="",O612="")=TRUE,"",V611/SUM(V611:X611)*100)</f>
        <v/>
      </c>
      <c r="P611" s="45" t="str">
        <f>IF(AND(L610="",L612="")=TRUE,"",V611&amp;"勝"&amp;W611&amp;"敗"&amp;X611&amp;"引")</f>
        <v/>
      </c>
      <c r="U611" s="95"/>
      <c r="V611" s="95">
        <f>IF(U610=2,V607+1,IF(U610=0,0,V607))</f>
        <v>0</v>
      </c>
      <c r="W611" s="95">
        <f>IF(U610=3,W607+1,IF(U610=0,0,W607))</f>
        <v>0</v>
      </c>
      <c r="X611" s="95">
        <f>IF(U610=1,X607+1,X607)</f>
        <v>0</v>
      </c>
    </row>
    <row r="612" spans="1:24" ht="21" customHeight="1" thickBot="1">
      <c r="A612" s="6"/>
      <c r="B612" s="7"/>
      <c r="C612" s="7"/>
      <c r="D612" s="75"/>
      <c r="E612" s="17"/>
      <c r="F612" s="80"/>
      <c r="G612" s="105">
        <v>10000</v>
      </c>
      <c r="H612" s="67">
        <v>0.15</v>
      </c>
      <c r="I612" s="22">
        <f>E612+F612</f>
        <v>0</v>
      </c>
      <c r="J612" s="57">
        <f>I612-H612</f>
        <v>-0.15</v>
      </c>
      <c r="K612" s="57">
        <f>I612+H612</f>
        <v>0.15</v>
      </c>
      <c r="L612" s="53"/>
      <c r="M612" s="53"/>
      <c r="N612" s="8"/>
      <c r="O612" s="103" t="str">
        <f>IF(L612&lt;&gt;"",IF(M612="○",100,IF(M612="×",-100,"")),"")</f>
        <v/>
      </c>
      <c r="P612" s="54" t="str">
        <f>IF(M612="○","勝",IF(M612="×","敗",""))</f>
        <v/>
      </c>
      <c r="Q612" s="185"/>
      <c r="R612" s="186"/>
      <c r="S612" s="186"/>
      <c r="T612" s="187"/>
      <c r="U612" s="95"/>
      <c r="V612" s="95"/>
      <c r="W612" s="95"/>
      <c r="X612" s="95"/>
    </row>
    <row r="613" spans="1:24" ht="21" customHeight="1">
      <c r="A613" s="9" t="s">
        <v>112</v>
      </c>
      <c r="B613" s="28" t="s">
        <v>40</v>
      </c>
      <c r="C613" s="28" t="s">
        <v>37</v>
      </c>
      <c r="D613" s="61" t="s">
        <v>39</v>
      </c>
      <c r="E613" s="15" t="s">
        <v>41</v>
      </c>
      <c r="F613" s="61" t="s">
        <v>27</v>
      </c>
      <c r="G613" s="51" t="s">
        <v>28</v>
      </c>
      <c r="H613" s="64" t="s">
        <v>43</v>
      </c>
      <c r="I613" s="21" t="s">
        <v>20</v>
      </c>
      <c r="J613" s="31" t="s">
        <v>21</v>
      </c>
      <c r="K613" s="31" t="s">
        <v>22</v>
      </c>
      <c r="L613" s="32" t="s">
        <v>111</v>
      </c>
      <c r="M613" s="36" t="s">
        <v>46</v>
      </c>
      <c r="N613" s="33" t="s">
        <v>113</v>
      </c>
      <c r="O613" s="100" t="s">
        <v>12</v>
      </c>
      <c r="P613" s="34" t="s">
        <v>13</v>
      </c>
      <c r="U613" s="95"/>
      <c r="V613" s="95"/>
      <c r="W613" s="95"/>
      <c r="X613" s="95"/>
    </row>
    <row r="614" spans="1:24" ht="21" customHeight="1">
      <c r="A614" s="4"/>
      <c r="B614" s="3"/>
      <c r="C614" s="3"/>
      <c r="D614" s="135"/>
      <c r="E614" s="16"/>
      <c r="F614" s="79"/>
      <c r="G614" s="68">
        <v>10000</v>
      </c>
      <c r="H614" s="65">
        <v>0.15</v>
      </c>
      <c r="I614" s="19">
        <f>E614+F614</f>
        <v>0</v>
      </c>
      <c r="J614" s="2">
        <f>I614+H614</f>
        <v>0.15</v>
      </c>
      <c r="K614" s="2">
        <f>I614-H614</f>
        <v>-0.15</v>
      </c>
      <c r="L614" s="47"/>
      <c r="M614" s="47"/>
      <c r="N614" s="1"/>
      <c r="O614" s="101" t="str">
        <f>IF(L614&lt;&gt;"",IF(M614="○",100,IF(M614="×",-100,"")),"")</f>
        <v/>
      </c>
      <c r="P614" s="45" t="str">
        <f>IF(M614="○","勝",IF(M614="×","敗",""))</f>
        <v/>
      </c>
      <c r="U614" s="95">
        <f>IF(AND(V614="",W614="")=TRUE,0,IF(AND(V614="勝",W614="敗")=TRUE,1,IF(AND(W614="勝",V614="敗")=TRUE,1,IF(AND(V614="勝",W614="")=TRUE,2,IF(AND(W614="勝",V614="")=TRUE,2,IF(AND(V614="敗",W614="")=TRUE,3,IF(AND(W614="敗",V614="")=TRUE,3,0)))))))</f>
        <v>0</v>
      </c>
      <c r="V614" s="95" t="str">
        <f>IF(L614="","",P614)</f>
        <v/>
      </c>
      <c r="W614" s="95" t="str">
        <f>IF(L616="","",P616)</f>
        <v/>
      </c>
      <c r="X614" s="95"/>
    </row>
    <row r="615" spans="1:24" ht="21" customHeight="1">
      <c r="A615" s="5">
        <v>153</v>
      </c>
      <c r="B615" s="140"/>
      <c r="C615" s="141" t="str">
        <f>IF(B615="","",TEXT(B615,"(aaa)"))</f>
        <v/>
      </c>
      <c r="D615" s="62" t="s">
        <v>39</v>
      </c>
      <c r="E615" s="11" t="s">
        <v>42</v>
      </c>
      <c r="F615" s="70" t="s">
        <v>27</v>
      </c>
      <c r="G615" s="63" t="s">
        <v>28</v>
      </c>
      <c r="H615" s="66" t="s">
        <v>44</v>
      </c>
      <c r="I615" s="20" t="s">
        <v>19</v>
      </c>
      <c r="J615" s="76" t="s">
        <v>21</v>
      </c>
      <c r="K615" s="76" t="s">
        <v>22</v>
      </c>
      <c r="L615" s="35" t="s">
        <v>111</v>
      </c>
      <c r="M615" s="48"/>
      <c r="N615" s="1"/>
      <c r="O615" s="101" t="str">
        <f>IF(AND(O614="",O616="")=TRUE,"",V615/SUM(V615:X615)*100)</f>
        <v/>
      </c>
      <c r="P615" s="45" t="str">
        <f>IF(AND(L614="",L616="")=TRUE,"",V615&amp;"勝"&amp;W615&amp;"敗"&amp;X615&amp;"引")</f>
        <v/>
      </c>
      <c r="U615" s="95"/>
      <c r="V615" s="95">
        <f>IF(U614=2,V611+1,IF(U614=0,0,V611))</f>
        <v>0</v>
      </c>
      <c r="W615" s="95">
        <f>IF(U614=3,W611+1,IF(U614=0,0,W611))</f>
        <v>0</v>
      </c>
      <c r="X615" s="95">
        <f>IF(U614=1,X611+1,X611)</f>
        <v>0</v>
      </c>
    </row>
    <row r="616" spans="1:24" ht="21" customHeight="1" thickBot="1">
      <c r="A616" s="6"/>
      <c r="B616" s="7"/>
      <c r="C616" s="7"/>
      <c r="D616" s="75"/>
      <c r="E616" s="17"/>
      <c r="F616" s="80"/>
      <c r="G616" s="105">
        <v>10000</v>
      </c>
      <c r="H616" s="67">
        <v>0.15</v>
      </c>
      <c r="I616" s="22">
        <f>E616+F616</f>
        <v>0</v>
      </c>
      <c r="J616" s="57">
        <f>I616-H616</f>
        <v>-0.15</v>
      </c>
      <c r="K616" s="57">
        <f>I616+H616</f>
        <v>0.15</v>
      </c>
      <c r="L616" s="53"/>
      <c r="M616" s="53"/>
      <c r="N616" s="8"/>
      <c r="O616" s="103" t="str">
        <f>IF(L616&lt;&gt;"",IF(M616="○",100,IF(M616="×",-100,"")),"")</f>
        <v/>
      </c>
      <c r="P616" s="54" t="str">
        <f>IF(M616="○","勝",IF(M616="×","敗",""))</f>
        <v/>
      </c>
      <c r="Q616" s="185"/>
      <c r="R616" s="186"/>
      <c r="S616" s="186"/>
      <c r="T616" s="187"/>
      <c r="U616" s="95"/>
      <c r="V616" s="95"/>
      <c r="W616" s="95"/>
      <c r="X616" s="95"/>
    </row>
    <row r="617" spans="1:24" ht="21" customHeight="1">
      <c r="A617" s="9" t="s">
        <v>112</v>
      </c>
      <c r="B617" s="28" t="s">
        <v>40</v>
      </c>
      <c r="C617" s="28" t="s">
        <v>37</v>
      </c>
      <c r="D617" s="61" t="s">
        <v>39</v>
      </c>
      <c r="E617" s="15" t="s">
        <v>41</v>
      </c>
      <c r="F617" s="61" t="s">
        <v>27</v>
      </c>
      <c r="G617" s="51" t="s">
        <v>28</v>
      </c>
      <c r="H617" s="64" t="s">
        <v>43</v>
      </c>
      <c r="I617" s="21" t="s">
        <v>20</v>
      </c>
      <c r="J617" s="31" t="s">
        <v>21</v>
      </c>
      <c r="K617" s="31" t="s">
        <v>22</v>
      </c>
      <c r="L617" s="32" t="s">
        <v>111</v>
      </c>
      <c r="M617" s="36" t="s">
        <v>46</v>
      </c>
      <c r="N617" s="33" t="s">
        <v>113</v>
      </c>
      <c r="O617" s="100" t="s">
        <v>12</v>
      </c>
      <c r="P617" s="34" t="s">
        <v>13</v>
      </c>
      <c r="U617" s="95"/>
      <c r="V617" s="95"/>
      <c r="W617" s="95"/>
      <c r="X617" s="95"/>
    </row>
    <row r="618" spans="1:24" ht="21" customHeight="1">
      <c r="A618" s="4"/>
      <c r="B618" s="3"/>
      <c r="C618" s="3"/>
      <c r="D618" s="135"/>
      <c r="E618" s="16"/>
      <c r="F618" s="79"/>
      <c r="G618" s="68">
        <v>10000</v>
      </c>
      <c r="H618" s="65">
        <v>0.15</v>
      </c>
      <c r="I618" s="19">
        <f>E618+F618</f>
        <v>0</v>
      </c>
      <c r="J618" s="2">
        <f>I618+H618</f>
        <v>0.15</v>
      </c>
      <c r="K618" s="2">
        <f>I618-H618</f>
        <v>-0.15</v>
      </c>
      <c r="L618" s="47"/>
      <c r="M618" s="47"/>
      <c r="N618" s="1"/>
      <c r="O618" s="101" t="str">
        <f>IF(L618&lt;&gt;"",IF(M618="○",100,IF(M618="×",-100,"")),"")</f>
        <v/>
      </c>
      <c r="P618" s="45" t="str">
        <f>IF(M618="○","勝",IF(M618="×","敗",""))</f>
        <v/>
      </c>
      <c r="U618" s="95">
        <f>IF(AND(V618="",W618="")=TRUE,0,IF(AND(V618="勝",W618="敗")=TRUE,1,IF(AND(W618="勝",V618="敗")=TRUE,1,IF(AND(V618="勝",W618="")=TRUE,2,IF(AND(W618="勝",V618="")=TRUE,2,IF(AND(V618="敗",W618="")=TRUE,3,IF(AND(W618="敗",V618="")=TRUE,3,0)))))))</f>
        <v>0</v>
      </c>
      <c r="V618" s="95" t="str">
        <f>IF(L618="","",P618)</f>
        <v/>
      </c>
      <c r="W618" s="95" t="str">
        <f>IF(L620="","",P620)</f>
        <v/>
      </c>
      <c r="X618" s="95"/>
    </row>
    <row r="619" spans="1:24" ht="21" customHeight="1">
      <c r="A619" s="5">
        <v>154</v>
      </c>
      <c r="B619" s="140"/>
      <c r="C619" s="141" t="str">
        <f>IF(B619="","",TEXT(B619,"(aaa)"))</f>
        <v/>
      </c>
      <c r="D619" s="62" t="s">
        <v>39</v>
      </c>
      <c r="E619" s="11" t="s">
        <v>42</v>
      </c>
      <c r="F619" s="70" t="s">
        <v>27</v>
      </c>
      <c r="G619" s="63" t="s">
        <v>28</v>
      </c>
      <c r="H619" s="66" t="s">
        <v>44</v>
      </c>
      <c r="I619" s="20" t="s">
        <v>19</v>
      </c>
      <c r="J619" s="76" t="s">
        <v>21</v>
      </c>
      <c r="K619" s="76" t="s">
        <v>22</v>
      </c>
      <c r="L619" s="35" t="s">
        <v>111</v>
      </c>
      <c r="M619" s="48"/>
      <c r="N619" s="1"/>
      <c r="O619" s="101" t="str">
        <f>IF(AND(O618="",O620="")=TRUE,"",V619/SUM(V619:X619)*100)</f>
        <v/>
      </c>
      <c r="P619" s="45" t="str">
        <f>IF(AND(L618="",L620="")=TRUE,"",V619&amp;"勝"&amp;W619&amp;"敗"&amp;X619&amp;"引")</f>
        <v/>
      </c>
      <c r="U619" s="95"/>
      <c r="V619" s="95">
        <f>IF(U618=2,V615+1,IF(U618=0,0,V615))</f>
        <v>0</v>
      </c>
      <c r="W619" s="95">
        <f>IF(U618=3,W615+1,IF(U618=0,0,W615))</f>
        <v>0</v>
      </c>
      <c r="X619" s="95">
        <f>IF(U618=1,X615+1,X615)</f>
        <v>0</v>
      </c>
    </row>
    <row r="620" spans="1:24" ht="21" customHeight="1" thickBot="1">
      <c r="A620" s="6"/>
      <c r="B620" s="7"/>
      <c r="C620" s="7"/>
      <c r="D620" s="75"/>
      <c r="E620" s="17"/>
      <c r="F620" s="80"/>
      <c r="G620" s="105">
        <v>10000</v>
      </c>
      <c r="H620" s="67">
        <v>0.15</v>
      </c>
      <c r="I620" s="22">
        <f>E620+F620</f>
        <v>0</v>
      </c>
      <c r="J620" s="57">
        <f>I620-H620</f>
        <v>-0.15</v>
      </c>
      <c r="K620" s="57">
        <f>I620+H620</f>
        <v>0.15</v>
      </c>
      <c r="L620" s="53"/>
      <c r="M620" s="53"/>
      <c r="N620" s="8"/>
      <c r="O620" s="103" t="str">
        <f>IF(L620&lt;&gt;"",IF(M620="○",100,IF(M620="×",-100,"")),"")</f>
        <v/>
      </c>
      <c r="P620" s="54" t="str">
        <f>IF(M620="○","勝",IF(M620="×","敗",""))</f>
        <v/>
      </c>
      <c r="Q620" s="185"/>
      <c r="R620" s="186"/>
      <c r="S620" s="186"/>
      <c r="T620" s="187"/>
      <c r="U620" s="95"/>
      <c r="V620" s="95"/>
      <c r="W620" s="95"/>
      <c r="X620" s="95"/>
    </row>
    <row r="621" spans="1:24" ht="21" customHeight="1">
      <c r="A621" s="9" t="s">
        <v>112</v>
      </c>
      <c r="B621" s="28" t="s">
        <v>40</v>
      </c>
      <c r="C621" s="28" t="s">
        <v>37</v>
      </c>
      <c r="D621" s="61" t="s">
        <v>39</v>
      </c>
      <c r="E621" s="15" t="s">
        <v>41</v>
      </c>
      <c r="F621" s="61" t="s">
        <v>27</v>
      </c>
      <c r="G621" s="51" t="s">
        <v>28</v>
      </c>
      <c r="H621" s="64" t="s">
        <v>43</v>
      </c>
      <c r="I621" s="21" t="s">
        <v>20</v>
      </c>
      <c r="J621" s="31" t="s">
        <v>21</v>
      </c>
      <c r="K621" s="31" t="s">
        <v>22</v>
      </c>
      <c r="L621" s="32" t="s">
        <v>111</v>
      </c>
      <c r="M621" s="36" t="s">
        <v>46</v>
      </c>
      <c r="N621" s="33" t="s">
        <v>113</v>
      </c>
      <c r="O621" s="100" t="s">
        <v>12</v>
      </c>
      <c r="P621" s="34" t="s">
        <v>13</v>
      </c>
      <c r="U621" s="95"/>
      <c r="V621" s="95"/>
      <c r="W621" s="95"/>
      <c r="X621" s="95"/>
    </row>
    <row r="622" spans="1:24" ht="21" customHeight="1">
      <c r="A622" s="4"/>
      <c r="B622" s="3"/>
      <c r="C622" s="3"/>
      <c r="D622" s="135"/>
      <c r="E622" s="16"/>
      <c r="F622" s="79"/>
      <c r="G622" s="68">
        <v>10000</v>
      </c>
      <c r="H622" s="65">
        <v>0.15</v>
      </c>
      <c r="I622" s="19">
        <f>E622+F622</f>
        <v>0</v>
      </c>
      <c r="J622" s="2">
        <f>I622+H622</f>
        <v>0.15</v>
      </c>
      <c r="K622" s="2">
        <f>I622-H622</f>
        <v>-0.15</v>
      </c>
      <c r="L622" s="47"/>
      <c r="M622" s="47"/>
      <c r="N622" s="1"/>
      <c r="O622" s="101" t="str">
        <f>IF(L622&lt;&gt;"",IF(M622="○",100,IF(M622="×",-100,"")),"")</f>
        <v/>
      </c>
      <c r="P622" s="45" t="str">
        <f>IF(M622="○","勝",IF(M622="×","敗",""))</f>
        <v/>
      </c>
      <c r="U622" s="95">
        <f>IF(AND(V622="",W622="")=TRUE,0,IF(AND(V622="勝",W622="敗")=TRUE,1,IF(AND(W622="勝",V622="敗")=TRUE,1,IF(AND(V622="勝",W622="")=TRUE,2,IF(AND(W622="勝",V622="")=TRUE,2,IF(AND(V622="敗",W622="")=TRUE,3,IF(AND(W622="敗",V622="")=TRUE,3,0)))))))</f>
        <v>0</v>
      </c>
      <c r="V622" s="95" t="str">
        <f>IF(L622="","",P622)</f>
        <v/>
      </c>
      <c r="W622" s="95" t="str">
        <f>IF(L624="","",P624)</f>
        <v/>
      </c>
      <c r="X622" s="95"/>
    </row>
    <row r="623" spans="1:24" ht="21" customHeight="1">
      <c r="A623" s="5">
        <v>155</v>
      </c>
      <c r="B623" s="140"/>
      <c r="C623" s="141" t="str">
        <f>IF(B623="","",TEXT(B623,"(aaa)"))</f>
        <v/>
      </c>
      <c r="D623" s="62" t="s">
        <v>39</v>
      </c>
      <c r="E623" s="11" t="s">
        <v>42</v>
      </c>
      <c r="F623" s="70" t="s">
        <v>27</v>
      </c>
      <c r="G623" s="63" t="s">
        <v>28</v>
      </c>
      <c r="H623" s="66" t="s">
        <v>44</v>
      </c>
      <c r="I623" s="20" t="s">
        <v>19</v>
      </c>
      <c r="J623" s="76" t="s">
        <v>21</v>
      </c>
      <c r="K623" s="76" t="s">
        <v>22</v>
      </c>
      <c r="L623" s="35" t="s">
        <v>111</v>
      </c>
      <c r="M623" s="48"/>
      <c r="N623" s="1"/>
      <c r="O623" s="101" t="str">
        <f>IF(AND(O622="",O624="")=TRUE,"",V623/SUM(V623:X623)*100)</f>
        <v/>
      </c>
      <c r="P623" s="45" t="str">
        <f>IF(AND(L622="",L624="")=TRUE,"",V623&amp;"勝"&amp;W623&amp;"敗"&amp;X623&amp;"引")</f>
        <v/>
      </c>
      <c r="U623" s="95"/>
      <c r="V623" s="95">
        <f>IF(U622=2,V619+1,IF(U622=0,0,V619))</f>
        <v>0</v>
      </c>
      <c r="W623" s="95">
        <f>IF(U622=3,W619+1,IF(U622=0,0,W619))</f>
        <v>0</v>
      </c>
      <c r="X623" s="95">
        <f>IF(U622=1,X619+1,X619)</f>
        <v>0</v>
      </c>
    </row>
    <row r="624" spans="1:24" ht="21" customHeight="1" thickBot="1">
      <c r="A624" s="6"/>
      <c r="B624" s="7"/>
      <c r="C624" s="7"/>
      <c r="D624" s="75"/>
      <c r="E624" s="17"/>
      <c r="F624" s="80"/>
      <c r="G624" s="105">
        <v>10000</v>
      </c>
      <c r="H624" s="67">
        <v>0.15</v>
      </c>
      <c r="I624" s="22">
        <f>E624+F624</f>
        <v>0</v>
      </c>
      <c r="J624" s="57">
        <f>I624-H624</f>
        <v>-0.15</v>
      </c>
      <c r="K624" s="57">
        <f>I624+H624</f>
        <v>0.15</v>
      </c>
      <c r="L624" s="53"/>
      <c r="M624" s="53"/>
      <c r="N624" s="8"/>
      <c r="O624" s="103" t="str">
        <f>IF(L624&lt;&gt;"",IF(M624="○",100,IF(M624="×",-100,"")),"")</f>
        <v/>
      </c>
      <c r="P624" s="54" t="str">
        <f>IF(M624="○","勝",IF(M624="×","敗",""))</f>
        <v/>
      </c>
      <c r="Q624" s="185"/>
      <c r="R624" s="186"/>
      <c r="S624" s="186"/>
      <c r="T624" s="187"/>
      <c r="U624" s="95"/>
      <c r="V624" s="95"/>
      <c r="W624" s="95"/>
      <c r="X624" s="95"/>
    </row>
    <row r="625" spans="1:24" ht="21" customHeight="1">
      <c r="A625" s="9" t="s">
        <v>112</v>
      </c>
      <c r="B625" s="28" t="s">
        <v>40</v>
      </c>
      <c r="C625" s="28" t="s">
        <v>37</v>
      </c>
      <c r="D625" s="61" t="s">
        <v>39</v>
      </c>
      <c r="E625" s="15" t="s">
        <v>41</v>
      </c>
      <c r="F625" s="61" t="s">
        <v>27</v>
      </c>
      <c r="G625" s="51" t="s">
        <v>28</v>
      </c>
      <c r="H625" s="64" t="s">
        <v>43</v>
      </c>
      <c r="I625" s="21" t="s">
        <v>20</v>
      </c>
      <c r="J625" s="31" t="s">
        <v>21</v>
      </c>
      <c r="K625" s="31" t="s">
        <v>22</v>
      </c>
      <c r="L625" s="32" t="s">
        <v>111</v>
      </c>
      <c r="M625" s="36" t="s">
        <v>46</v>
      </c>
      <c r="N625" s="33" t="s">
        <v>113</v>
      </c>
      <c r="O625" s="100" t="s">
        <v>12</v>
      </c>
      <c r="P625" s="34" t="s">
        <v>13</v>
      </c>
      <c r="U625" s="95"/>
      <c r="V625" s="95"/>
      <c r="W625" s="95"/>
      <c r="X625" s="95"/>
    </row>
    <row r="626" spans="1:24" ht="21" customHeight="1">
      <c r="A626" s="4"/>
      <c r="B626" s="3"/>
      <c r="C626" s="3"/>
      <c r="D626" s="135"/>
      <c r="E626" s="16"/>
      <c r="F626" s="79"/>
      <c r="G626" s="68">
        <v>10000</v>
      </c>
      <c r="H626" s="65">
        <v>0.15</v>
      </c>
      <c r="I626" s="19">
        <f>E626+F626</f>
        <v>0</v>
      </c>
      <c r="J626" s="2">
        <f>I626+H626</f>
        <v>0.15</v>
      </c>
      <c r="K626" s="2">
        <f>I626-H626</f>
        <v>-0.15</v>
      </c>
      <c r="L626" s="47"/>
      <c r="M626" s="47"/>
      <c r="N626" s="1"/>
      <c r="O626" s="101" t="str">
        <f>IF(L626&lt;&gt;"",IF(M626="○",100,IF(M626="×",-100,"")),"")</f>
        <v/>
      </c>
      <c r="P626" s="45" t="str">
        <f>IF(M626="○","勝",IF(M626="×","敗",""))</f>
        <v/>
      </c>
      <c r="U626" s="95">
        <f>IF(AND(V626="",W626="")=TRUE,0,IF(AND(V626="勝",W626="敗")=TRUE,1,IF(AND(W626="勝",V626="敗")=TRUE,1,IF(AND(V626="勝",W626="")=TRUE,2,IF(AND(W626="勝",V626="")=TRUE,2,IF(AND(V626="敗",W626="")=TRUE,3,IF(AND(W626="敗",V626="")=TRUE,3,0)))))))</f>
        <v>0</v>
      </c>
      <c r="V626" s="95" t="str">
        <f>IF(L626="","",P626)</f>
        <v/>
      </c>
      <c r="W626" s="95" t="str">
        <f>IF(L628="","",P628)</f>
        <v/>
      </c>
      <c r="X626" s="95"/>
    </row>
    <row r="627" spans="1:24" ht="21" customHeight="1">
      <c r="A627" s="5">
        <v>156</v>
      </c>
      <c r="B627" s="140"/>
      <c r="C627" s="141" t="str">
        <f>IF(B627="","",TEXT(B627,"(aaa)"))</f>
        <v/>
      </c>
      <c r="D627" s="62" t="s">
        <v>39</v>
      </c>
      <c r="E627" s="11" t="s">
        <v>42</v>
      </c>
      <c r="F627" s="70" t="s">
        <v>27</v>
      </c>
      <c r="G627" s="63" t="s">
        <v>28</v>
      </c>
      <c r="H627" s="66" t="s">
        <v>44</v>
      </c>
      <c r="I627" s="20" t="s">
        <v>19</v>
      </c>
      <c r="J627" s="76" t="s">
        <v>21</v>
      </c>
      <c r="K627" s="76" t="s">
        <v>22</v>
      </c>
      <c r="L627" s="35" t="s">
        <v>111</v>
      </c>
      <c r="M627" s="48"/>
      <c r="N627" s="1"/>
      <c r="O627" s="101" t="str">
        <f>IF(AND(O626="",O628="")=TRUE,"",V627/SUM(V627:X627)*100)</f>
        <v/>
      </c>
      <c r="P627" s="45" t="str">
        <f>IF(AND(L626="",L628="")=TRUE,"",V627&amp;"勝"&amp;W627&amp;"敗"&amp;X627&amp;"引")</f>
        <v/>
      </c>
      <c r="U627" s="95"/>
      <c r="V627" s="95">
        <f>IF(U626=2,V623+1,IF(U626=0,0,V623))</f>
        <v>0</v>
      </c>
      <c r="W627" s="95">
        <f>IF(U626=3,W623+1,IF(U626=0,0,W623))</f>
        <v>0</v>
      </c>
      <c r="X627" s="95">
        <f>IF(U626=1,X623+1,X623)</f>
        <v>0</v>
      </c>
    </row>
    <row r="628" spans="1:24" ht="21" customHeight="1" thickBot="1">
      <c r="A628" s="6"/>
      <c r="B628" s="7"/>
      <c r="C628" s="7"/>
      <c r="D628" s="75"/>
      <c r="E628" s="17"/>
      <c r="F628" s="80"/>
      <c r="G628" s="105">
        <v>10000</v>
      </c>
      <c r="H628" s="67">
        <v>0.15</v>
      </c>
      <c r="I628" s="22">
        <f>E628+F628</f>
        <v>0</v>
      </c>
      <c r="J628" s="57">
        <f>I628-H628</f>
        <v>-0.15</v>
      </c>
      <c r="K628" s="57">
        <f>I628+H628</f>
        <v>0.15</v>
      </c>
      <c r="L628" s="53"/>
      <c r="M628" s="53"/>
      <c r="N628" s="8"/>
      <c r="O628" s="103" t="str">
        <f>IF(L628&lt;&gt;"",IF(M628="○",100,IF(M628="×",-100,"")),"")</f>
        <v/>
      </c>
      <c r="P628" s="54" t="str">
        <f>IF(M628="○","勝",IF(M628="×","敗",""))</f>
        <v/>
      </c>
      <c r="Q628" s="185"/>
      <c r="R628" s="186"/>
      <c r="S628" s="186"/>
      <c r="T628" s="187"/>
      <c r="U628" s="95"/>
      <c r="V628" s="95"/>
      <c r="W628" s="95"/>
      <c r="X628" s="95"/>
    </row>
    <row r="629" spans="1:24" ht="21" customHeight="1">
      <c r="A629" s="9" t="s">
        <v>112</v>
      </c>
      <c r="B629" s="28" t="s">
        <v>40</v>
      </c>
      <c r="C629" s="28" t="s">
        <v>37</v>
      </c>
      <c r="D629" s="61" t="s">
        <v>39</v>
      </c>
      <c r="E629" s="15" t="s">
        <v>41</v>
      </c>
      <c r="F629" s="61" t="s">
        <v>27</v>
      </c>
      <c r="G629" s="51" t="s">
        <v>28</v>
      </c>
      <c r="H629" s="64" t="s">
        <v>43</v>
      </c>
      <c r="I629" s="21" t="s">
        <v>20</v>
      </c>
      <c r="J629" s="31" t="s">
        <v>21</v>
      </c>
      <c r="K629" s="31" t="s">
        <v>22</v>
      </c>
      <c r="L629" s="32" t="s">
        <v>111</v>
      </c>
      <c r="M629" s="36" t="s">
        <v>46</v>
      </c>
      <c r="N629" s="33" t="s">
        <v>113</v>
      </c>
      <c r="O629" s="100" t="s">
        <v>12</v>
      </c>
      <c r="P629" s="34" t="s">
        <v>13</v>
      </c>
      <c r="U629" s="95"/>
      <c r="V629" s="95"/>
      <c r="W629" s="95"/>
      <c r="X629" s="95"/>
    </row>
    <row r="630" spans="1:24" ht="21" customHeight="1">
      <c r="A630" s="4"/>
      <c r="B630" s="3"/>
      <c r="C630" s="3"/>
      <c r="D630" s="135"/>
      <c r="E630" s="16"/>
      <c r="F630" s="79"/>
      <c r="G630" s="68">
        <v>10000</v>
      </c>
      <c r="H630" s="65">
        <v>0.15</v>
      </c>
      <c r="I630" s="19">
        <f>E630+F630</f>
        <v>0</v>
      </c>
      <c r="J630" s="2">
        <f>I630+H630</f>
        <v>0.15</v>
      </c>
      <c r="K630" s="2">
        <f>I630-H630</f>
        <v>-0.15</v>
      </c>
      <c r="L630" s="47"/>
      <c r="M630" s="47"/>
      <c r="N630" s="1"/>
      <c r="O630" s="101" t="str">
        <f>IF(L630&lt;&gt;"",IF(M630="○",100,IF(M630="×",-100,"")),"")</f>
        <v/>
      </c>
      <c r="P630" s="45" t="str">
        <f>IF(M630="○","勝",IF(M630="×","敗",""))</f>
        <v/>
      </c>
      <c r="U630" s="95">
        <f>IF(AND(V630="",W630="")=TRUE,0,IF(AND(V630="勝",W630="敗")=TRUE,1,IF(AND(W630="勝",V630="敗")=TRUE,1,IF(AND(V630="勝",W630="")=TRUE,2,IF(AND(W630="勝",V630="")=TRUE,2,IF(AND(V630="敗",W630="")=TRUE,3,IF(AND(W630="敗",V630="")=TRUE,3,0)))))))</f>
        <v>0</v>
      </c>
      <c r="V630" s="95" t="str">
        <f>IF(L630="","",P630)</f>
        <v/>
      </c>
      <c r="W630" s="95" t="str">
        <f>IF(L632="","",P632)</f>
        <v/>
      </c>
      <c r="X630" s="95"/>
    </row>
    <row r="631" spans="1:24" ht="21" customHeight="1">
      <c r="A631" s="5">
        <v>157</v>
      </c>
      <c r="B631" s="140"/>
      <c r="C631" s="141" t="str">
        <f>IF(B631="","",TEXT(B631,"(aaa)"))</f>
        <v/>
      </c>
      <c r="D631" s="62" t="s">
        <v>39</v>
      </c>
      <c r="E631" s="11" t="s">
        <v>42</v>
      </c>
      <c r="F631" s="70" t="s">
        <v>27</v>
      </c>
      <c r="G631" s="63" t="s">
        <v>28</v>
      </c>
      <c r="H631" s="66" t="s">
        <v>44</v>
      </c>
      <c r="I631" s="20" t="s">
        <v>19</v>
      </c>
      <c r="J631" s="76" t="s">
        <v>21</v>
      </c>
      <c r="K631" s="76" t="s">
        <v>22</v>
      </c>
      <c r="L631" s="35" t="s">
        <v>111</v>
      </c>
      <c r="M631" s="48"/>
      <c r="N631" s="1"/>
      <c r="O631" s="101" t="str">
        <f>IF(AND(O630="",O632="")=TRUE,"",V631/SUM(V631:X631)*100)</f>
        <v/>
      </c>
      <c r="P631" s="45" t="str">
        <f>IF(AND(L630="",L632="")=TRUE,"",V631&amp;"勝"&amp;W631&amp;"敗"&amp;X631&amp;"引")</f>
        <v/>
      </c>
      <c r="U631" s="95"/>
      <c r="V631" s="95">
        <f>IF(U630=2,V627+1,IF(U630=0,0,V627))</f>
        <v>0</v>
      </c>
      <c r="W631" s="95">
        <f>IF(U630=3,W627+1,IF(U630=0,0,W627))</f>
        <v>0</v>
      </c>
      <c r="X631" s="95">
        <f>IF(U630=1,X627+1,X627)</f>
        <v>0</v>
      </c>
    </row>
    <row r="632" spans="1:24" ht="21" customHeight="1" thickBot="1">
      <c r="A632" s="6"/>
      <c r="B632" s="7"/>
      <c r="C632" s="7"/>
      <c r="D632" s="75"/>
      <c r="E632" s="17"/>
      <c r="F632" s="80"/>
      <c r="G632" s="105">
        <v>10000</v>
      </c>
      <c r="H632" s="67">
        <v>0.15</v>
      </c>
      <c r="I632" s="22">
        <f>E632+F632</f>
        <v>0</v>
      </c>
      <c r="J632" s="57">
        <f>I632-H632</f>
        <v>-0.15</v>
      </c>
      <c r="K632" s="57">
        <f>I632+H632</f>
        <v>0.15</v>
      </c>
      <c r="L632" s="53"/>
      <c r="M632" s="53"/>
      <c r="N632" s="8"/>
      <c r="O632" s="103" t="str">
        <f>IF(L632&lt;&gt;"",IF(M632="○",100,IF(M632="×",-100,"")),"")</f>
        <v/>
      </c>
      <c r="P632" s="54" t="str">
        <f>IF(M632="○","勝",IF(M632="×","敗",""))</f>
        <v/>
      </c>
      <c r="Q632" s="185"/>
      <c r="R632" s="186"/>
      <c r="S632" s="186"/>
      <c r="T632" s="187"/>
      <c r="U632" s="95"/>
      <c r="V632" s="95"/>
      <c r="W632" s="95"/>
      <c r="X632" s="95"/>
    </row>
    <row r="633" spans="1:24" ht="21" customHeight="1">
      <c r="A633" s="9" t="s">
        <v>112</v>
      </c>
      <c r="B633" s="28" t="s">
        <v>40</v>
      </c>
      <c r="C633" s="28" t="s">
        <v>37</v>
      </c>
      <c r="D633" s="61" t="s">
        <v>39</v>
      </c>
      <c r="E633" s="15" t="s">
        <v>41</v>
      </c>
      <c r="F633" s="61" t="s">
        <v>27</v>
      </c>
      <c r="G633" s="51" t="s">
        <v>28</v>
      </c>
      <c r="H633" s="64" t="s">
        <v>43</v>
      </c>
      <c r="I633" s="21" t="s">
        <v>20</v>
      </c>
      <c r="J633" s="31" t="s">
        <v>21</v>
      </c>
      <c r="K633" s="31" t="s">
        <v>22</v>
      </c>
      <c r="L633" s="32" t="s">
        <v>111</v>
      </c>
      <c r="M633" s="36" t="s">
        <v>46</v>
      </c>
      <c r="N633" s="33" t="s">
        <v>113</v>
      </c>
      <c r="O633" s="100" t="s">
        <v>12</v>
      </c>
      <c r="P633" s="34" t="s">
        <v>13</v>
      </c>
      <c r="U633" s="95"/>
      <c r="V633" s="95"/>
      <c r="W633" s="95"/>
      <c r="X633" s="95"/>
    </row>
    <row r="634" spans="1:24" ht="21" customHeight="1">
      <c r="A634" s="4"/>
      <c r="B634" s="3"/>
      <c r="C634" s="3"/>
      <c r="D634" s="135"/>
      <c r="E634" s="16"/>
      <c r="F634" s="79"/>
      <c r="G634" s="68">
        <v>10000</v>
      </c>
      <c r="H634" s="65">
        <v>0.15</v>
      </c>
      <c r="I634" s="19">
        <f>E634+F634</f>
        <v>0</v>
      </c>
      <c r="J634" s="2">
        <f>I634+H634</f>
        <v>0.15</v>
      </c>
      <c r="K634" s="2">
        <f>I634-H634</f>
        <v>-0.15</v>
      </c>
      <c r="L634" s="47"/>
      <c r="M634" s="47"/>
      <c r="N634" s="1"/>
      <c r="O634" s="101" t="str">
        <f>IF(L634&lt;&gt;"",IF(M634="○",100,IF(M634="×",-100,"")),"")</f>
        <v/>
      </c>
      <c r="P634" s="45" t="str">
        <f>IF(M634="○","勝",IF(M634="×","敗",""))</f>
        <v/>
      </c>
      <c r="U634" s="95">
        <f>IF(AND(V634="",W634="")=TRUE,0,IF(AND(V634="勝",W634="敗")=TRUE,1,IF(AND(W634="勝",V634="敗")=TRUE,1,IF(AND(V634="勝",W634="")=TRUE,2,IF(AND(W634="勝",V634="")=TRUE,2,IF(AND(V634="敗",W634="")=TRUE,3,IF(AND(W634="敗",V634="")=TRUE,3,0)))))))</f>
        <v>0</v>
      </c>
      <c r="V634" s="95" t="str">
        <f>IF(L634="","",P634)</f>
        <v/>
      </c>
      <c r="W634" s="95" t="str">
        <f>IF(L636="","",P636)</f>
        <v/>
      </c>
      <c r="X634" s="95"/>
    </row>
    <row r="635" spans="1:24" ht="21" customHeight="1">
      <c r="A635" s="5">
        <v>158</v>
      </c>
      <c r="B635" s="140"/>
      <c r="C635" s="141" t="str">
        <f>IF(B635="","",TEXT(B635,"(aaa)"))</f>
        <v/>
      </c>
      <c r="D635" s="62" t="s">
        <v>39</v>
      </c>
      <c r="E635" s="11" t="s">
        <v>42</v>
      </c>
      <c r="F635" s="70" t="s">
        <v>27</v>
      </c>
      <c r="G635" s="63" t="s">
        <v>28</v>
      </c>
      <c r="H635" s="66" t="s">
        <v>44</v>
      </c>
      <c r="I635" s="20" t="s">
        <v>19</v>
      </c>
      <c r="J635" s="76" t="s">
        <v>21</v>
      </c>
      <c r="K635" s="76" t="s">
        <v>22</v>
      </c>
      <c r="L635" s="35" t="s">
        <v>111</v>
      </c>
      <c r="M635" s="48"/>
      <c r="N635" s="1"/>
      <c r="O635" s="101" t="str">
        <f>IF(AND(O634="",O636="")=TRUE,"",V635/SUM(V635:X635)*100)</f>
        <v/>
      </c>
      <c r="P635" s="45" t="str">
        <f>IF(AND(L634="",L636="")=TRUE,"",V635&amp;"勝"&amp;W635&amp;"敗"&amp;X635&amp;"引")</f>
        <v/>
      </c>
      <c r="U635" s="95"/>
      <c r="V635" s="95">
        <f>IF(U634=2,V631+1,IF(U634=0,0,V631))</f>
        <v>0</v>
      </c>
      <c r="W635" s="95">
        <f>IF(U634=3,W631+1,IF(U634=0,0,W631))</f>
        <v>0</v>
      </c>
      <c r="X635" s="95">
        <f>IF(U634=1,X631+1,X631)</f>
        <v>0</v>
      </c>
    </row>
    <row r="636" spans="1:24" ht="21" customHeight="1" thickBot="1">
      <c r="A636" s="6"/>
      <c r="B636" s="7"/>
      <c r="C636" s="7"/>
      <c r="D636" s="75"/>
      <c r="E636" s="17"/>
      <c r="F636" s="80"/>
      <c r="G636" s="105">
        <v>10000</v>
      </c>
      <c r="H636" s="67">
        <v>0.15</v>
      </c>
      <c r="I636" s="22">
        <f>E636+F636</f>
        <v>0</v>
      </c>
      <c r="J636" s="57">
        <f>I636-H636</f>
        <v>-0.15</v>
      </c>
      <c r="K636" s="57">
        <f>I636+H636</f>
        <v>0.15</v>
      </c>
      <c r="L636" s="53"/>
      <c r="M636" s="53"/>
      <c r="N636" s="8"/>
      <c r="O636" s="103" t="str">
        <f>IF(L636&lt;&gt;"",IF(M636="○",100,IF(M636="×",-100,"")),"")</f>
        <v/>
      </c>
      <c r="P636" s="54" t="str">
        <f>IF(M636="○","勝",IF(M636="×","敗",""))</f>
        <v/>
      </c>
      <c r="Q636" s="185"/>
      <c r="R636" s="186"/>
      <c r="S636" s="186"/>
      <c r="T636" s="187"/>
      <c r="U636" s="95"/>
      <c r="V636" s="95"/>
      <c r="W636" s="95"/>
      <c r="X636" s="95"/>
    </row>
    <row r="637" spans="1:24" ht="21" customHeight="1">
      <c r="A637" s="9" t="s">
        <v>112</v>
      </c>
      <c r="B637" s="28" t="s">
        <v>40</v>
      </c>
      <c r="C637" s="28" t="s">
        <v>37</v>
      </c>
      <c r="D637" s="61" t="s">
        <v>39</v>
      </c>
      <c r="E637" s="15" t="s">
        <v>41</v>
      </c>
      <c r="F637" s="61" t="s">
        <v>27</v>
      </c>
      <c r="G637" s="51" t="s">
        <v>28</v>
      </c>
      <c r="H637" s="64" t="s">
        <v>43</v>
      </c>
      <c r="I637" s="21" t="s">
        <v>20</v>
      </c>
      <c r="J637" s="31" t="s">
        <v>21</v>
      </c>
      <c r="K637" s="31" t="s">
        <v>22</v>
      </c>
      <c r="L637" s="32" t="s">
        <v>111</v>
      </c>
      <c r="M637" s="36" t="s">
        <v>46</v>
      </c>
      <c r="N637" s="33" t="s">
        <v>113</v>
      </c>
      <c r="O637" s="100" t="s">
        <v>12</v>
      </c>
      <c r="P637" s="34" t="s">
        <v>13</v>
      </c>
      <c r="U637" s="95"/>
      <c r="V637" s="95"/>
      <c r="W637" s="95"/>
      <c r="X637" s="95"/>
    </row>
    <row r="638" spans="1:24" ht="21" customHeight="1">
      <c r="A638" s="4"/>
      <c r="B638" s="3"/>
      <c r="C638" s="3"/>
      <c r="D638" s="135"/>
      <c r="E638" s="16"/>
      <c r="F638" s="79"/>
      <c r="G638" s="68">
        <v>10000</v>
      </c>
      <c r="H638" s="65">
        <v>0.15</v>
      </c>
      <c r="I638" s="19">
        <f>E638+F638</f>
        <v>0</v>
      </c>
      <c r="J638" s="2">
        <f>I638+H638</f>
        <v>0.15</v>
      </c>
      <c r="K638" s="2">
        <f>I638-H638</f>
        <v>-0.15</v>
      </c>
      <c r="L638" s="47"/>
      <c r="M638" s="47"/>
      <c r="N638" s="1"/>
      <c r="O638" s="101" t="str">
        <f>IF(L638&lt;&gt;"",IF(M638="○",100,IF(M638="×",-100,"")),"")</f>
        <v/>
      </c>
      <c r="P638" s="45" t="str">
        <f>IF(M638="○","勝",IF(M638="×","敗",""))</f>
        <v/>
      </c>
      <c r="U638" s="95">
        <f>IF(AND(V638="",W638="")=TRUE,0,IF(AND(V638="勝",W638="敗")=TRUE,1,IF(AND(W638="勝",V638="敗")=TRUE,1,IF(AND(V638="勝",W638="")=TRUE,2,IF(AND(W638="勝",V638="")=TRUE,2,IF(AND(V638="敗",W638="")=TRUE,3,IF(AND(W638="敗",V638="")=TRUE,3,0)))))))</f>
        <v>0</v>
      </c>
      <c r="V638" s="95" t="str">
        <f>IF(L638="","",P638)</f>
        <v/>
      </c>
      <c r="W638" s="95" t="str">
        <f>IF(L640="","",P640)</f>
        <v/>
      </c>
      <c r="X638" s="95"/>
    </row>
    <row r="639" spans="1:24" ht="21" customHeight="1">
      <c r="A639" s="5">
        <v>159</v>
      </c>
      <c r="B639" s="140"/>
      <c r="C639" s="141" t="str">
        <f>IF(B639="","",TEXT(B639,"(aaa)"))</f>
        <v/>
      </c>
      <c r="D639" s="62" t="s">
        <v>39</v>
      </c>
      <c r="E639" s="11" t="s">
        <v>42</v>
      </c>
      <c r="F639" s="70" t="s">
        <v>27</v>
      </c>
      <c r="G639" s="63" t="s">
        <v>28</v>
      </c>
      <c r="H639" s="66" t="s">
        <v>44</v>
      </c>
      <c r="I639" s="20" t="s">
        <v>19</v>
      </c>
      <c r="J639" s="76" t="s">
        <v>21</v>
      </c>
      <c r="K639" s="76" t="s">
        <v>22</v>
      </c>
      <c r="L639" s="35" t="s">
        <v>111</v>
      </c>
      <c r="M639" s="48"/>
      <c r="N639" s="1"/>
      <c r="O639" s="101" t="str">
        <f>IF(AND(O638="",O640="")=TRUE,"",V639/SUM(V639:X639)*100)</f>
        <v/>
      </c>
      <c r="P639" s="45" t="str">
        <f>IF(AND(L638="",L640="")=TRUE,"",V639&amp;"勝"&amp;W639&amp;"敗"&amp;X639&amp;"引")</f>
        <v/>
      </c>
      <c r="U639" s="95"/>
      <c r="V639" s="95">
        <f>IF(U638=2,V635+1,IF(U638=0,0,V635))</f>
        <v>0</v>
      </c>
      <c r="W639" s="95">
        <f>IF(U638=3,W635+1,IF(U638=0,0,W635))</f>
        <v>0</v>
      </c>
      <c r="X639" s="95">
        <f>IF(U638=1,X635+1,X635)</f>
        <v>0</v>
      </c>
    </row>
    <row r="640" spans="1:24" ht="21" customHeight="1" thickBot="1">
      <c r="A640" s="6"/>
      <c r="B640" s="7"/>
      <c r="C640" s="7"/>
      <c r="D640" s="75"/>
      <c r="E640" s="17"/>
      <c r="F640" s="80"/>
      <c r="G640" s="105">
        <v>10000</v>
      </c>
      <c r="H640" s="67">
        <v>0.15</v>
      </c>
      <c r="I640" s="22">
        <f>E640+F640</f>
        <v>0</v>
      </c>
      <c r="J640" s="57">
        <f>I640-H640</f>
        <v>-0.15</v>
      </c>
      <c r="K640" s="57">
        <f>I640+H640</f>
        <v>0.15</v>
      </c>
      <c r="L640" s="53"/>
      <c r="M640" s="53"/>
      <c r="N640" s="8"/>
      <c r="O640" s="103" t="str">
        <f>IF(L640&lt;&gt;"",IF(M640="○",100,IF(M640="×",-100,"")),"")</f>
        <v/>
      </c>
      <c r="P640" s="54" t="str">
        <f>IF(M640="○","勝",IF(M640="×","敗",""))</f>
        <v/>
      </c>
      <c r="Q640" s="185"/>
      <c r="R640" s="186"/>
      <c r="S640" s="186"/>
      <c r="T640" s="187"/>
      <c r="U640" s="95"/>
      <c r="V640" s="95"/>
      <c r="W640" s="95"/>
      <c r="X640" s="95"/>
    </row>
    <row r="641" spans="1:24" ht="21" customHeight="1">
      <c r="A641" s="9" t="s">
        <v>112</v>
      </c>
      <c r="B641" s="28" t="s">
        <v>40</v>
      </c>
      <c r="C641" s="28" t="s">
        <v>37</v>
      </c>
      <c r="D641" s="61" t="s">
        <v>39</v>
      </c>
      <c r="E641" s="15" t="s">
        <v>41</v>
      </c>
      <c r="F641" s="61" t="s">
        <v>27</v>
      </c>
      <c r="G641" s="51" t="s">
        <v>28</v>
      </c>
      <c r="H641" s="64" t="s">
        <v>43</v>
      </c>
      <c r="I641" s="21" t="s">
        <v>20</v>
      </c>
      <c r="J641" s="31" t="s">
        <v>21</v>
      </c>
      <c r="K641" s="31" t="s">
        <v>22</v>
      </c>
      <c r="L641" s="32" t="s">
        <v>111</v>
      </c>
      <c r="M641" s="36" t="s">
        <v>46</v>
      </c>
      <c r="N641" s="33" t="s">
        <v>113</v>
      </c>
      <c r="O641" s="100" t="s">
        <v>12</v>
      </c>
      <c r="P641" s="34" t="s">
        <v>13</v>
      </c>
      <c r="U641" s="95"/>
      <c r="V641" s="95"/>
      <c r="W641" s="95"/>
      <c r="X641" s="95"/>
    </row>
    <row r="642" spans="1:24" ht="21" customHeight="1">
      <c r="A642" s="4"/>
      <c r="B642" s="3"/>
      <c r="C642" s="3"/>
      <c r="D642" s="135"/>
      <c r="E642" s="16"/>
      <c r="F642" s="79"/>
      <c r="G642" s="68">
        <v>10000</v>
      </c>
      <c r="H642" s="65">
        <v>0.15</v>
      </c>
      <c r="I642" s="19">
        <f>E642+F642</f>
        <v>0</v>
      </c>
      <c r="J642" s="2">
        <f>I642+H642</f>
        <v>0.15</v>
      </c>
      <c r="K642" s="2">
        <f>I642-H642</f>
        <v>-0.15</v>
      </c>
      <c r="L642" s="47"/>
      <c r="M642" s="47"/>
      <c r="N642" s="1"/>
      <c r="O642" s="101" t="str">
        <f>IF(L642&lt;&gt;"",IF(M642="○",100,IF(M642="×",-100,"")),"")</f>
        <v/>
      </c>
      <c r="P642" s="45" t="str">
        <f>IF(M642="○","勝",IF(M642="×","敗",""))</f>
        <v/>
      </c>
      <c r="U642" s="95">
        <f>IF(AND(V642="",W642="")=TRUE,0,IF(AND(V642="勝",W642="敗")=TRUE,1,IF(AND(W642="勝",V642="敗")=TRUE,1,IF(AND(V642="勝",W642="")=TRUE,2,IF(AND(W642="勝",V642="")=TRUE,2,IF(AND(V642="敗",W642="")=TRUE,3,IF(AND(W642="敗",V642="")=TRUE,3,0)))))))</f>
        <v>0</v>
      </c>
      <c r="V642" s="95" t="str">
        <f>IF(L642="","",P642)</f>
        <v/>
      </c>
      <c r="W642" s="95" t="str">
        <f>IF(L644="","",P644)</f>
        <v/>
      </c>
      <c r="X642" s="95"/>
    </row>
    <row r="643" spans="1:24" ht="21" customHeight="1">
      <c r="A643" s="5">
        <v>160</v>
      </c>
      <c r="B643" s="140"/>
      <c r="C643" s="141" t="str">
        <f>IF(B643="","",TEXT(B643,"(aaa)"))</f>
        <v/>
      </c>
      <c r="D643" s="62" t="s">
        <v>39</v>
      </c>
      <c r="E643" s="11" t="s">
        <v>42</v>
      </c>
      <c r="F643" s="70" t="s">
        <v>27</v>
      </c>
      <c r="G643" s="63" t="s">
        <v>28</v>
      </c>
      <c r="H643" s="66" t="s">
        <v>44</v>
      </c>
      <c r="I643" s="20" t="s">
        <v>19</v>
      </c>
      <c r="J643" s="76" t="s">
        <v>21</v>
      </c>
      <c r="K643" s="76" t="s">
        <v>22</v>
      </c>
      <c r="L643" s="35" t="s">
        <v>111</v>
      </c>
      <c r="M643" s="48"/>
      <c r="N643" s="1"/>
      <c r="O643" s="101" t="str">
        <f>IF(AND(O642="",O644="")=TRUE,"",V643/SUM(V643:X643)*100)</f>
        <v/>
      </c>
      <c r="P643" s="45" t="str">
        <f>IF(AND(L642="",L644="")=TRUE,"",V643&amp;"勝"&amp;W643&amp;"敗"&amp;X643&amp;"引")</f>
        <v/>
      </c>
      <c r="U643" s="95"/>
      <c r="V643" s="95">
        <f>IF(U642=2,V639+1,IF(U642=0,0,V639))</f>
        <v>0</v>
      </c>
      <c r="W643" s="95">
        <f>IF(U642=3,W639+1,IF(U642=0,0,W639))</f>
        <v>0</v>
      </c>
      <c r="X643" s="95">
        <f>IF(U642=1,X639+1,X639)</f>
        <v>0</v>
      </c>
    </row>
    <row r="644" spans="1:24" ht="21" customHeight="1" thickBot="1">
      <c r="A644" s="6"/>
      <c r="B644" s="7"/>
      <c r="C644" s="7"/>
      <c r="D644" s="75"/>
      <c r="E644" s="17"/>
      <c r="F644" s="80"/>
      <c r="G644" s="105">
        <v>10000</v>
      </c>
      <c r="H644" s="67">
        <v>0.15</v>
      </c>
      <c r="I644" s="22">
        <f>E644+F644</f>
        <v>0</v>
      </c>
      <c r="J644" s="57">
        <f>I644-H644</f>
        <v>-0.15</v>
      </c>
      <c r="K644" s="57">
        <f>I644+H644</f>
        <v>0.15</v>
      </c>
      <c r="L644" s="53"/>
      <c r="M644" s="53"/>
      <c r="N644" s="8"/>
      <c r="O644" s="103" t="str">
        <f>IF(L644&lt;&gt;"",IF(M644="○",100,IF(M644="×",-100,"")),"")</f>
        <v/>
      </c>
      <c r="P644" s="54" t="str">
        <f>IF(M644="○","勝",IF(M644="×","敗",""))</f>
        <v/>
      </c>
      <c r="Q644" s="185"/>
      <c r="R644" s="186"/>
      <c r="S644" s="186"/>
      <c r="T644" s="187"/>
      <c r="U644" s="95"/>
      <c r="V644" s="95"/>
      <c r="W644" s="95"/>
      <c r="X644" s="95"/>
    </row>
    <row r="645" spans="1:24" ht="21" customHeight="1">
      <c r="A645" s="9" t="s">
        <v>112</v>
      </c>
      <c r="B645" s="28" t="s">
        <v>40</v>
      </c>
      <c r="C645" s="28" t="s">
        <v>37</v>
      </c>
      <c r="D645" s="61" t="s">
        <v>39</v>
      </c>
      <c r="E645" s="15" t="s">
        <v>41</v>
      </c>
      <c r="F645" s="61" t="s">
        <v>27</v>
      </c>
      <c r="G645" s="51" t="s">
        <v>28</v>
      </c>
      <c r="H645" s="64" t="s">
        <v>43</v>
      </c>
      <c r="I645" s="21" t="s">
        <v>20</v>
      </c>
      <c r="J645" s="31" t="s">
        <v>21</v>
      </c>
      <c r="K645" s="31" t="s">
        <v>22</v>
      </c>
      <c r="L645" s="32" t="s">
        <v>111</v>
      </c>
      <c r="M645" s="36" t="s">
        <v>46</v>
      </c>
      <c r="N645" s="33" t="s">
        <v>113</v>
      </c>
      <c r="O645" s="100" t="s">
        <v>12</v>
      </c>
      <c r="P645" s="34" t="s">
        <v>13</v>
      </c>
      <c r="U645" s="95"/>
      <c r="V645" s="95"/>
      <c r="W645" s="95"/>
      <c r="X645" s="95"/>
    </row>
    <row r="646" spans="1:24" ht="21" customHeight="1">
      <c r="A646" s="4"/>
      <c r="B646" s="3"/>
      <c r="C646" s="3"/>
      <c r="D646" s="135"/>
      <c r="E646" s="16"/>
      <c r="F646" s="79"/>
      <c r="G646" s="68">
        <v>10000</v>
      </c>
      <c r="H646" s="65">
        <v>0.15</v>
      </c>
      <c r="I646" s="19">
        <f>E646+F646</f>
        <v>0</v>
      </c>
      <c r="J646" s="2">
        <f>I646+H646</f>
        <v>0.15</v>
      </c>
      <c r="K646" s="2">
        <f>I646-H646</f>
        <v>-0.15</v>
      </c>
      <c r="L646" s="47"/>
      <c r="M646" s="47"/>
      <c r="N646" s="1"/>
      <c r="O646" s="101" t="str">
        <f>IF(L646&lt;&gt;"",IF(M646="○",100,IF(M646="×",-100,"")),"")</f>
        <v/>
      </c>
      <c r="P646" s="45" t="str">
        <f>IF(M646="○","勝",IF(M646="×","敗",""))</f>
        <v/>
      </c>
      <c r="U646" s="95">
        <f>IF(AND(V646="",W646="")=TRUE,0,IF(AND(V646="勝",W646="敗")=TRUE,1,IF(AND(W646="勝",V646="敗")=TRUE,1,IF(AND(V646="勝",W646="")=TRUE,2,IF(AND(W646="勝",V646="")=TRUE,2,IF(AND(V646="敗",W646="")=TRUE,3,IF(AND(W646="敗",V646="")=TRUE,3,0)))))))</f>
        <v>0</v>
      </c>
      <c r="V646" s="95" t="str">
        <f>IF(L646="","",P646)</f>
        <v/>
      </c>
      <c r="W646" s="95" t="str">
        <f>IF(L648="","",P648)</f>
        <v/>
      </c>
      <c r="X646" s="95"/>
    </row>
    <row r="647" spans="1:24" ht="21" customHeight="1">
      <c r="A647" s="5">
        <v>161</v>
      </c>
      <c r="B647" s="140"/>
      <c r="C647" s="141" t="str">
        <f>IF(B647="","",TEXT(B647,"(aaa)"))</f>
        <v/>
      </c>
      <c r="D647" s="62" t="s">
        <v>39</v>
      </c>
      <c r="E647" s="11" t="s">
        <v>42</v>
      </c>
      <c r="F647" s="70" t="s">
        <v>27</v>
      </c>
      <c r="G647" s="63" t="s">
        <v>28</v>
      </c>
      <c r="H647" s="66" t="s">
        <v>44</v>
      </c>
      <c r="I647" s="20" t="s">
        <v>19</v>
      </c>
      <c r="J647" s="76" t="s">
        <v>21</v>
      </c>
      <c r="K647" s="76" t="s">
        <v>22</v>
      </c>
      <c r="L647" s="35" t="s">
        <v>111</v>
      </c>
      <c r="M647" s="48"/>
      <c r="N647" s="1"/>
      <c r="O647" s="101" t="str">
        <f>IF(AND(O646="",O648="")=TRUE,"",V647/SUM(V647:X647)*100)</f>
        <v/>
      </c>
      <c r="P647" s="45" t="str">
        <f>IF(AND(L646="",L648="")=TRUE,"",V647&amp;"勝"&amp;W647&amp;"敗"&amp;X647&amp;"引")</f>
        <v/>
      </c>
      <c r="U647" s="95"/>
      <c r="V647" s="95">
        <f>IF(U646=2,V643+1,IF(U646=0,0,V643))</f>
        <v>0</v>
      </c>
      <c r="W647" s="95">
        <f>IF(U646=3,W643+1,IF(U646=0,0,W643))</f>
        <v>0</v>
      </c>
      <c r="X647" s="95">
        <f>IF(U646=1,X643+1,X643)</f>
        <v>0</v>
      </c>
    </row>
    <row r="648" spans="1:24" ht="21" customHeight="1" thickBot="1">
      <c r="A648" s="6"/>
      <c r="B648" s="7"/>
      <c r="C648" s="7"/>
      <c r="D648" s="75"/>
      <c r="E648" s="17"/>
      <c r="F648" s="80"/>
      <c r="G648" s="105">
        <v>10000</v>
      </c>
      <c r="H648" s="67">
        <v>0.15</v>
      </c>
      <c r="I648" s="22">
        <f>E648+F648</f>
        <v>0</v>
      </c>
      <c r="J648" s="57">
        <f>I648-H648</f>
        <v>-0.15</v>
      </c>
      <c r="K648" s="57">
        <f>I648+H648</f>
        <v>0.15</v>
      </c>
      <c r="L648" s="53"/>
      <c r="M648" s="53"/>
      <c r="N648" s="8"/>
      <c r="O648" s="103" t="str">
        <f>IF(L648&lt;&gt;"",IF(M648="○",100,IF(M648="×",-100,"")),"")</f>
        <v/>
      </c>
      <c r="P648" s="54" t="str">
        <f>IF(M648="○","勝",IF(M648="×","敗",""))</f>
        <v/>
      </c>
      <c r="Q648" s="185"/>
      <c r="R648" s="186"/>
      <c r="S648" s="186"/>
      <c r="T648" s="187"/>
      <c r="U648" s="95"/>
      <c r="V648" s="95"/>
      <c r="W648" s="95"/>
      <c r="X648" s="95"/>
    </row>
    <row r="649" spans="1:24" ht="21" customHeight="1">
      <c r="A649" s="9" t="s">
        <v>112</v>
      </c>
      <c r="B649" s="28" t="s">
        <v>40</v>
      </c>
      <c r="C649" s="28" t="s">
        <v>37</v>
      </c>
      <c r="D649" s="61" t="s">
        <v>39</v>
      </c>
      <c r="E649" s="15" t="s">
        <v>41</v>
      </c>
      <c r="F649" s="61" t="s">
        <v>27</v>
      </c>
      <c r="G649" s="51" t="s">
        <v>28</v>
      </c>
      <c r="H649" s="64" t="s">
        <v>43</v>
      </c>
      <c r="I649" s="21" t="s">
        <v>20</v>
      </c>
      <c r="J649" s="31" t="s">
        <v>21</v>
      </c>
      <c r="K649" s="31" t="s">
        <v>22</v>
      </c>
      <c r="L649" s="32" t="s">
        <v>111</v>
      </c>
      <c r="M649" s="36" t="s">
        <v>46</v>
      </c>
      <c r="N649" s="33" t="s">
        <v>113</v>
      </c>
      <c r="O649" s="100" t="s">
        <v>12</v>
      </c>
      <c r="P649" s="34" t="s">
        <v>13</v>
      </c>
      <c r="U649" s="95"/>
      <c r="V649" s="95"/>
      <c r="W649" s="95"/>
      <c r="X649" s="95"/>
    </row>
    <row r="650" spans="1:24" ht="21" customHeight="1">
      <c r="A650" s="4"/>
      <c r="B650" s="3"/>
      <c r="C650" s="3"/>
      <c r="D650" s="135"/>
      <c r="E650" s="16"/>
      <c r="F650" s="79"/>
      <c r="G650" s="68">
        <v>10000</v>
      </c>
      <c r="H650" s="65">
        <v>0.15</v>
      </c>
      <c r="I650" s="19">
        <f>E650+F650</f>
        <v>0</v>
      </c>
      <c r="J650" s="2">
        <f>I650+H650</f>
        <v>0.15</v>
      </c>
      <c r="K650" s="2">
        <f>I650-H650</f>
        <v>-0.15</v>
      </c>
      <c r="L650" s="47"/>
      <c r="M650" s="47"/>
      <c r="N650" s="1"/>
      <c r="O650" s="101" t="str">
        <f>IF(L650&lt;&gt;"",IF(M650="○",100,IF(M650="×",-100,"")),"")</f>
        <v/>
      </c>
      <c r="P650" s="45" t="str">
        <f>IF(M650="○","勝",IF(M650="×","敗",""))</f>
        <v/>
      </c>
      <c r="U650" s="95">
        <f>IF(AND(V650="",W650="")=TRUE,0,IF(AND(V650="勝",W650="敗")=TRUE,1,IF(AND(W650="勝",V650="敗")=TRUE,1,IF(AND(V650="勝",W650="")=TRUE,2,IF(AND(W650="勝",V650="")=TRUE,2,IF(AND(V650="敗",W650="")=TRUE,3,IF(AND(W650="敗",V650="")=TRUE,3,0)))))))</f>
        <v>0</v>
      </c>
      <c r="V650" s="95" t="str">
        <f>IF(L650="","",P650)</f>
        <v/>
      </c>
      <c r="W650" s="95" t="str">
        <f>IF(L652="","",P652)</f>
        <v/>
      </c>
      <c r="X650" s="95"/>
    </row>
    <row r="651" spans="1:24" ht="21" customHeight="1">
      <c r="A651" s="5">
        <v>162</v>
      </c>
      <c r="B651" s="140"/>
      <c r="C651" s="141" t="str">
        <f>IF(B651="","",TEXT(B651,"(aaa)"))</f>
        <v/>
      </c>
      <c r="D651" s="62" t="s">
        <v>39</v>
      </c>
      <c r="E651" s="11" t="s">
        <v>42</v>
      </c>
      <c r="F651" s="70" t="s">
        <v>27</v>
      </c>
      <c r="G651" s="63" t="s">
        <v>28</v>
      </c>
      <c r="H651" s="66" t="s">
        <v>44</v>
      </c>
      <c r="I651" s="20" t="s">
        <v>19</v>
      </c>
      <c r="J651" s="76" t="s">
        <v>21</v>
      </c>
      <c r="K651" s="76" t="s">
        <v>22</v>
      </c>
      <c r="L651" s="35" t="s">
        <v>111</v>
      </c>
      <c r="M651" s="48"/>
      <c r="N651" s="1"/>
      <c r="O651" s="101" t="str">
        <f>IF(AND(O650="",O652="")=TRUE,"",V651/SUM(V651:X651)*100)</f>
        <v/>
      </c>
      <c r="P651" s="45" t="str">
        <f>IF(AND(L650="",L652="")=TRUE,"",V651&amp;"勝"&amp;W651&amp;"敗"&amp;X651&amp;"引")</f>
        <v/>
      </c>
      <c r="U651" s="95"/>
      <c r="V651" s="95">
        <f>IF(U650=2,V647+1,IF(U650=0,0,V647))</f>
        <v>0</v>
      </c>
      <c r="W651" s="95">
        <f>IF(U650=3,W647+1,IF(U650=0,0,W647))</f>
        <v>0</v>
      </c>
      <c r="X651" s="95">
        <f>IF(U650=1,X647+1,X647)</f>
        <v>0</v>
      </c>
    </row>
    <row r="652" spans="1:24" ht="21" customHeight="1" thickBot="1">
      <c r="A652" s="6"/>
      <c r="B652" s="7"/>
      <c r="C652" s="7"/>
      <c r="D652" s="75"/>
      <c r="E652" s="17"/>
      <c r="F652" s="80"/>
      <c r="G652" s="105">
        <v>10000</v>
      </c>
      <c r="H652" s="67">
        <v>0.15</v>
      </c>
      <c r="I652" s="22">
        <f>E652+F652</f>
        <v>0</v>
      </c>
      <c r="J652" s="57">
        <f>I652-H652</f>
        <v>-0.15</v>
      </c>
      <c r="K652" s="57">
        <f>I652+H652</f>
        <v>0.15</v>
      </c>
      <c r="L652" s="53"/>
      <c r="M652" s="53"/>
      <c r="N652" s="8"/>
      <c r="O652" s="103" t="str">
        <f>IF(L652&lt;&gt;"",IF(M652="○",100,IF(M652="×",-100,"")),"")</f>
        <v/>
      </c>
      <c r="P652" s="54" t="str">
        <f>IF(M652="○","勝",IF(M652="×","敗",""))</f>
        <v/>
      </c>
      <c r="Q652" s="185"/>
      <c r="R652" s="186"/>
      <c r="S652" s="186"/>
      <c r="T652" s="187"/>
      <c r="U652" s="95"/>
      <c r="V652" s="95"/>
      <c r="W652" s="95"/>
      <c r="X652" s="95"/>
    </row>
    <row r="653" spans="1:24" ht="21" customHeight="1">
      <c r="A653" s="9" t="s">
        <v>112</v>
      </c>
      <c r="B653" s="28" t="s">
        <v>40</v>
      </c>
      <c r="C653" s="28" t="s">
        <v>37</v>
      </c>
      <c r="D653" s="61" t="s">
        <v>39</v>
      </c>
      <c r="E653" s="15" t="s">
        <v>41</v>
      </c>
      <c r="F653" s="61" t="s">
        <v>27</v>
      </c>
      <c r="G653" s="51" t="s">
        <v>28</v>
      </c>
      <c r="H653" s="64" t="s">
        <v>43</v>
      </c>
      <c r="I653" s="21" t="s">
        <v>20</v>
      </c>
      <c r="J653" s="31" t="s">
        <v>21</v>
      </c>
      <c r="K653" s="31" t="s">
        <v>22</v>
      </c>
      <c r="L653" s="32" t="s">
        <v>111</v>
      </c>
      <c r="M653" s="36" t="s">
        <v>46</v>
      </c>
      <c r="N653" s="33" t="s">
        <v>113</v>
      </c>
      <c r="O653" s="100" t="s">
        <v>12</v>
      </c>
      <c r="P653" s="34" t="s">
        <v>13</v>
      </c>
      <c r="U653" s="95"/>
      <c r="V653" s="95"/>
      <c r="W653" s="95"/>
      <c r="X653" s="95"/>
    </row>
    <row r="654" spans="1:24" ht="21" customHeight="1">
      <c r="A654" s="4"/>
      <c r="B654" s="3"/>
      <c r="C654" s="3"/>
      <c r="D654" s="135"/>
      <c r="E654" s="16"/>
      <c r="F654" s="79"/>
      <c r="G654" s="68">
        <v>10000</v>
      </c>
      <c r="H654" s="65">
        <v>0.15</v>
      </c>
      <c r="I654" s="19">
        <f>E654+F654</f>
        <v>0</v>
      </c>
      <c r="J654" s="2">
        <f>I654+H654</f>
        <v>0.15</v>
      </c>
      <c r="K654" s="2">
        <f>I654-H654</f>
        <v>-0.15</v>
      </c>
      <c r="L654" s="47"/>
      <c r="M654" s="47"/>
      <c r="N654" s="1"/>
      <c r="O654" s="101" t="str">
        <f>IF(L654&lt;&gt;"",IF(M654="○",100,IF(M654="×",-100,"")),"")</f>
        <v/>
      </c>
      <c r="P654" s="45" t="str">
        <f>IF(M654="○","勝",IF(M654="×","敗",""))</f>
        <v/>
      </c>
      <c r="U654" s="95">
        <f>IF(AND(V654="",W654="")=TRUE,0,IF(AND(V654="勝",W654="敗")=TRUE,1,IF(AND(W654="勝",V654="敗")=TRUE,1,IF(AND(V654="勝",W654="")=TRUE,2,IF(AND(W654="勝",V654="")=TRUE,2,IF(AND(V654="敗",W654="")=TRUE,3,IF(AND(W654="敗",V654="")=TRUE,3,0)))))))</f>
        <v>0</v>
      </c>
      <c r="V654" s="95" t="str">
        <f>IF(L654="","",P654)</f>
        <v/>
      </c>
      <c r="W654" s="95" t="str">
        <f>IF(L656="","",P656)</f>
        <v/>
      </c>
      <c r="X654" s="95"/>
    </row>
    <row r="655" spans="1:24" ht="21" customHeight="1">
      <c r="A655" s="5">
        <v>163</v>
      </c>
      <c r="B655" s="140"/>
      <c r="C655" s="141" t="str">
        <f>IF(B655="","",TEXT(B655,"(aaa)"))</f>
        <v/>
      </c>
      <c r="D655" s="62" t="s">
        <v>39</v>
      </c>
      <c r="E655" s="11" t="s">
        <v>42</v>
      </c>
      <c r="F655" s="70" t="s">
        <v>27</v>
      </c>
      <c r="G655" s="63" t="s">
        <v>28</v>
      </c>
      <c r="H655" s="66" t="s">
        <v>44</v>
      </c>
      <c r="I655" s="20" t="s">
        <v>19</v>
      </c>
      <c r="J655" s="76" t="s">
        <v>21</v>
      </c>
      <c r="K655" s="76" t="s">
        <v>22</v>
      </c>
      <c r="L655" s="35" t="s">
        <v>111</v>
      </c>
      <c r="M655" s="48"/>
      <c r="N655" s="1"/>
      <c r="O655" s="101" t="str">
        <f>IF(AND(O654="",O656="")=TRUE,"",V655/SUM(V655:X655)*100)</f>
        <v/>
      </c>
      <c r="P655" s="45" t="str">
        <f>IF(AND(L654="",L656="")=TRUE,"",V655&amp;"勝"&amp;W655&amp;"敗"&amp;X655&amp;"引")</f>
        <v/>
      </c>
      <c r="U655" s="95"/>
      <c r="V655" s="95">
        <f>IF(U654=2,V651+1,IF(U654=0,0,V651))</f>
        <v>0</v>
      </c>
      <c r="W655" s="95">
        <f>IF(U654=3,W651+1,IF(U654=0,0,W651))</f>
        <v>0</v>
      </c>
      <c r="X655" s="95">
        <f>IF(U654=1,X651+1,X651)</f>
        <v>0</v>
      </c>
    </row>
    <row r="656" spans="1:24" ht="21" customHeight="1" thickBot="1">
      <c r="A656" s="6"/>
      <c r="B656" s="7"/>
      <c r="C656" s="7"/>
      <c r="D656" s="75"/>
      <c r="E656" s="17"/>
      <c r="F656" s="80"/>
      <c r="G656" s="105">
        <v>10000</v>
      </c>
      <c r="H656" s="67">
        <v>0.15</v>
      </c>
      <c r="I656" s="22">
        <f>E656+F656</f>
        <v>0</v>
      </c>
      <c r="J656" s="57">
        <f>I656-H656</f>
        <v>-0.15</v>
      </c>
      <c r="K656" s="57">
        <f>I656+H656</f>
        <v>0.15</v>
      </c>
      <c r="L656" s="53"/>
      <c r="M656" s="53"/>
      <c r="N656" s="8"/>
      <c r="O656" s="103" t="str">
        <f>IF(L656&lt;&gt;"",IF(M656="○",100,IF(M656="×",-100,"")),"")</f>
        <v/>
      </c>
      <c r="P656" s="54" t="str">
        <f>IF(M656="○","勝",IF(M656="×","敗",""))</f>
        <v/>
      </c>
      <c r="Q656" s="185"/>
      <c r="R656" s="186"/>
      <c r="S656" s="186"/>
      <c r="T656" s="187"/>
      <c r="U656" s="95"/>
      <c r="V656" s="95"/>
      <c r="W656" s="95"/>
      <c r="X656" s="95"/>
    </row>
    <row r="657" spans="1:24" ht="21" customHeight="1">
      <c r="A657" s="9" t="s">
        <v>112</v>
      </c>
      <c r="B657" s="28" t="s">
        <v>40</v>
      </c>
      <c r="C657" s="28" t="s">
        <v>37</v>
      </c>
      <c r="D657" s="61" t="s">
        <v>39</v>
      </c>
      <c r="E657" s="15" t="s">
        <v>41</v>
      </c>
      <c r="F657" s="61" t="s">
        <v>27</v>
      </c>
      <c r="G657" s="51" t="s">
        <v>28</v>
      </c>
      <c r="H657" s="64" t="s">
        <v>43</v>
      </c>
      <c r="I657" s="21" t="s">
        <v>20</v>
      </c>
      <c r="J657" s="31" t="s">
        <v>21</v>
      </c>
      <c r="K657" s="31" t="s">
        <v>22</v>
      </c>
      <c r="L657" s="32" t="s">
        <v>111</v>
      </c>
      <c r="M657" s="36" t="s">
        <v>46</v>
      </c>
      <c r="N657" s="33" t="s">
        <v>113</v>
      </c>
      <c r="O657" s="100" t="s">
        <v>12</v>
      </c>
      <c r="P657" s="34" t="s">
        <v>13</v>
      </c>
      <c r="U657" s="95"/>
      <c r="V657" s="95"/>
      <c r="W657" s="95"/>
      <c r="X657" s="95"/>
    </row>
    <row r="658" spans="1:24" ht="21" customHeight="1">
      <c r="A658" s="4"/>
      <c r="B658" s="3"/>
      <c r="C658" s="3"/>
      <c r="D658" s="135"/>
      <c r="E658" s="16"/>
      <c r="F658" s="79"/>
      <c r="G658" s="68">
        <v>10000</v>
      </c>
      <c r="H658" s="65">
        <v>0.15</v>
      </c>
      <c r="I658" s="19">
        <f>E658+F658</f>
        <v>0</v>
      </c>
      <c r="J658" s="2">
        <f>I658+H658</f>
        <v>0.15</v>
      </c>
      <c r="K658" s="2">
        <f>I658-H658</f>
        <v>-0.15</v>
      </c>
      <c r="L658" s="47"/>
      <c r="M658" s="47"/>
      <c r="N658" s="1"/>
      <c r="O658" s="101" t="str">
        <f>IF(L658&lt;&gt;"",IF(M658="○",100,IF(M658="×",-100,"")),"")</f>
        <v/>
      </c>
      <c r="P658" s="45" t="str">
        <f>IF(M658="○","勝",IF(M658="×","敗",""))</f>
        <v/>
      </c>
      <c r="U658" s="95">
        <f>IF(AND(V658="",W658="")=TRUE,0,IF(AND(V658="勝",W658="敗")=TRUE,1,IF(AND(W658="勝",V658="敗")=TRUE,1,IF(AND(V658="勝",W658="")=TRUE,2,IF(AND(W658="勝",V658="")=TRUE,2,IF(AND(V658="敗",W658="")=TRUE,3,IF(AND(W658="敗",V658="")=TRUE,3,0)))))))</f>
        <v>0</v>
      </c>
      <c r="V658" s="95" t="str">
        <f>IF(L658="","",P658)</f>
        <v/>
      </c>
      <c r="W658" s="95" t="str">
        <f>IF(L660="","",P660)</f>
        <v/>
      </c>
      <c r="X658" s="95"/>
    </row>
    <row r="659" spans="1:24" ht="21" customHeight="1">
      <c r="A659" s="5">
        <v>164</v>
      </c>
      <c r="B659" s="140"/>
      <c r="C659" s="141" t="str">
        <f>IF(B659="","",TEXT(B659,"(aaa)"))</f>
        <v/>
      </c>
      <c r="D659" s="62" t="s">
        <v>39</v>
      </c>
      <c r="E659" s="11" t="s">
        <v>42</v>
      </c>
      <c r="F659" s="70" t="s">
        <v>27</v>
      </c>
      <c r="G659" s="63" t="s">
        <v>28</v>
      </c>
      <c r="H659" s="66" t="s">
        <v>44</v>
      </c>
      <c r="I659" s="20" t="s">
        <v>19</v>
      </c>
      <c r="J659" s="76" t="s">
        <v>21</v>
      </c>
      <c r="K659" s="76" t="s">
        <v>22</v>
      </c>
      <c r="L659" s="35" t="s">
        <v>111</v>
      </c>
      <c r="M659" s="48"/>
      <c r="N659" s="1"/>
      <c r="O659" s="101" t="str">
        <f>IF(AND(O658="",O660="")=TRUE,"",V659/SUM(V659:X659)*100)</f>
        <v/>
      </c>
      <c r="P659" s="45" t="str">
        <f>IF(AND(L658="",L660="")=TRUE,"",V659&amp;"勝"&amp;W659&amp;"敗"&amp;X659&amp;"引")</f>
        <v/>
      </c>
      <c r="U659" s="95"/>
      <c r="V659" s="95">
        <f>IF(U658=2,V655+1,IF(U658=0,0,V655))</f>
        <v>0</v>
      </c>
      <c r="W659" s="95">
        <f>IF(U658=3,W655+1,IF(U658=0,0,W655))</f>
        <v>0</v>
      </c>
      <c r="X659" s="95">
        <f>IF(U658=1,X655+1,X655)</f>
        <v>0</v>
      </c>
    </row>
    <row r="660" spans="1:24" ht="21" customHeight="1" thickBot="1">
      <c r="A660" s="6"/>
      <c r="B660" s="7"/>
      <c r="C660" s="7"/>
      <c r="D660" s="75"/>
      <c r="E660" s="17"/>
      <c r="F660" s="80"/>
      <c r="G660" s="105">
        <v>10000</v>
      </c>
      <c r="H660" s="67">
        <v>0.15</v>
      </c>
      <c r="I660" s="22">
        <f>E660+F660</f>
        <v>0</v>
      </c>
      <c r="J660" s="57">
        <f>I660-H660</f>
        <v>-0.15</v>
      </c>
      <c r="K660" s="57">
        <f>I660+H660</f>
        <v>0.15</v>
      </c>
      <c r="L660" s="53"/>
      <c r="M660" s="53"/>
      <c r="N660" s="8"/>
      <c r="O660" s="103" t="str">
        <f>IF(L660&lt;&gt;"",IF(M660="○",100,IF(M660="×",-100,"")),"")</f>
        <v/>
      </c>
      <c r="P660" s="54" t="str">
        <f>IF(M660="○","勝",IF(M660="×","敗",""))</f>
        <v/>
      </c>
      <c r="Q660" s="185"/>
      <c r="R660" s="186"/>
      <c r="S660" s="186"/>
      <c r="T660" s="187"/>
      <c r="U660" s="95"/>
      <c r="V660" s="95"/>
      <c r="W660" s="95"/>
      <c r="X660" s="95"/>
    </row>
    <row r="661" spans="1:24" ht="21" customHeight="1">
      <c r="A661" s="9" t="s">
        <v>112</v>
      </c>
      <c r="B661" s="28" t="s">
        <v>40</v>
      </c>
      <c r="C661" s="28" t="s">
        <v>37</v>
      </c>
      <c r="D661" s="61" t="s">
        <v>39</v>
      </c>
      <c r="E661" s="15" t="s">
        <v>41</v>
      </c>
      <c r="F661" s="61" t="s">
        <v>27</v>
      </c>
      <c r="G661" s="51" t="s">
        <v>28</v>
      </c>
      <c r="H661" s="64" t="s">
        <v>43</v>
      </c>
      <c r="I661" s="21" t="s">
        <v>20</v>
      </c>
      <c r="J661" s="31" t="s">
        <v>21</v>
      </c>
      <c r="K661" s="31" t="s">
        <v>22</v>
      </c>
      <c r="L661" s="32" t="s">
        <v>111</v>
      </c>
      <c r="M661" s="36" t="s">
        <v>46</v>
      </c>
      <c r="N661" s="33" t="s">
        <v>113</v>
      </c>
      <c r="O661" s="100" t="s">
        <v>12</v>
      </c>
      <c r="P661" s="34" t="s">
        <v>13</v>
      </c>
      <c r="U661" s="95"/>
      <c r="V661" s="95"/>
      <c r="W661" s="95"/>
      <c r="X661" s="95"/>
    </row>
    <row r="662" spans="1:24" ht="21" customHeight="1">
      <c r="A662" s="4"/>
      <c r="B662" s="3"/>
      <c r="C662" s="3"/>
      <c r="D662" s="135"/>
      <c r="E662" s="16"/>
      <c r="F662" s="79"/>
      <c r="G662" s="68">
        <v>10000</v>
      </c>
      <c r="H662" s="65">
        <v>0.15</v>
      </c>
      <c r="I662" s="19">
        <f>E662+F662</f>
        <v>0</v>
      </c>
      <c r="J662" s="2">
        <f>I662+H662</f>
        <v>0.15</v>
      </c>
      <c r="K662" s="2">
        <f>I662-H662</f>
        <v>-0.15</v>
      </c>
      <c r="L662" s="47"/>
      <c r="M662" s="47"/>
      <c r="N662" s="1"/>
      <c r="O662" s="101" t="str">
        <f>IF(L662&lt;&gt;"",IF(M662="○",100,IF(M662="×",-100,"")),"")</f>
        <v/>
      </c>
      <c r="P662" s="45" t="str">
        <f>IF(M662="○","勝",IF(M662="×","敗",""))</f>
        <v/>
      </c>
      <c r="U662" s="95">
        <f>IF(AND(V662="",W662="")=TRUE,0,IF(AND(V662="勝",W662="敗")=TRUE,1,IF(AND(W662="勝",V662="敗")=TRUE,1,IF(AND(V662="勝",W662="")=TRUE,2,IF(AND(W662="勝",V662="")=TRUE,2,IF(AND(V662="敗",W662="")=TRUE,3,IF(AND(W662="敗",V662="")=TRUE,3,0)))))))</f>
        <v>0</v>
      </c>
      <c r="V662" s="95" t="str">
        <f>IF(L662="","",P662)</f>
        <v/>
      </c>
      <c r="W662" s="95" t="str">
        <f>IF(L664="","",P664)</f>
        <v/>
      </c>
      <c r="X662" s="95"/>
    </row>
    <row r="663" spans="1:24" ht="21" customHeight="1">
      <c r="A663" s="5">
        <v>165</v>
      </c>
      <c r="B663" s="140"/>
      <c r="C663" s="141" t="str">
        <f>IF(B663="","",TEXT(B663,"(aaa)"))</f>
        <v/>
      </c>
      <c r="D663" s="62" t="s">
        <v>39</v>
      </c>
      <c r="E663" s="11" t="s">
        <v>42</v>
      </c>
      <c r="F663" s="70" t="s">
        <v>27</v>
      </c>
      <c r="G663" s="63" t="s">
        <v>28</v>
      </c>
      <c r="H663" s="66" t="s">
        <v>44</v>
      </c>
      <c r="I663" s="20" t="s">
        <v>19</v>
      </c>
      <c r="J663" s="76" t="s">
        <v>21</v>
      </c>
      <c r="K663" s="76" t="s">
        <v>22</v>
      </c>
      <c r="L663" s="35" t="s">
        <v>111</v>
      </c>
      <c r="M663" s="48"/>
      <c r="N663" s="1"/>
      <c r="O663" s="101" t="str">
        <f>IF(AND(O662="",O664="")=TRUE,"",V663/SUM(V663:X663)*100)</f>
        <v/>
      </c>
      <c r="P663" s="45" t="str">
        <f>IF(AND(L662="",L664="")=TRUE,"",V663&amp;"勝"&amp;W663&amp;"敗"&amp;X663&amp;"引")</f>
        <v/>
      </c>
      <c r="U663" s="95"/>
      <c r="V663" s="95">
        <f>IF(U662=2,V659+1,IF(U662=0,0,V659))</f>
        <v>0</v>
      </c>
      <c r="W663" s="95">
        <f>IF(U662=3,W659+1,IF(U662=0,0,W659))</f>
        <v>0</v>
      </c>
      <c r="X663" s="95">
        <f>IF(U662=1,X659+1,X659)</f>
        <v>0</v>
      </c>
    </row>
    <row r="664" spans="1:24" ht="21" customHeight="1" thickBot="1">
      <c r="A664" s="6"/>
      <c r="B664" s="7"/>
      <c r="C664" s="7"/>
      <c r="D664" s="75"/>
      <c r="E664" s="17"/>
      <c r="F664" s="80"/>
      <c r="G664" s="105">
        <v>10000</v>
      </c>
      <c r="H664" s="67">
        <v>0.15</v>
      </c>
      <c r="I664" s="22">
        <f>E664+F664</f>
        <v>0</v>
      </c>
      <c r="J664" s="57">
        <f>I664-H664</f>
        <v>-0.15</v>
      </c>
      <c r="K664" s="57">
        <f>I664+H664</f>
        <v>0.15</v>
      </c>
      <c r="L664" s="53"/>
      <c r="M664" s="53"/>
      <c r="N664" s="8"/>
      <c r="O664" s="103" t="str">
        <f>IF(L664&lt;&gt;"",IF(M664="○",100,IF(M664="×",-100,"")),"")</f>
        <v/>
      </c>
      <c r="P664" s="54" t="str">
        <f>IF(M664="○","勝",IF(M664="×","敗",""))</f>
        <v/>
      </c>
      <c r="Q664" s="185"/>
      <c r="R664" s="186"/>
      <c r="S664" s="186"/>
      <c r="T664" s="187"/>
      <c r="U664" s="95"/>
      <c r="V664" s="95"/>
      <c r="W664" s="95"/>
      <c r="X664" s="95"/>
    </row>
    <row r="665" spans="1:24" ht="21" customHeight="1">
      <c r="A665" s="9" t="s">
        <v>112</v>
      </c>
      <c r="B665" s="28" t="s">
        <v>40</v>
      </c>
      <c r="C665" s="28" t="s">
        <v>37</v>
      </c>
      <c r="D665" s="61" t="s">
        <v>39</v>
      </c>
      <c r="E665" s="15" t="s">
        <v>41</v>
      </c>
      <c r="F665" s="61" t="s">
        <v>27</v>
      </c>
      <c r="G665" s="51" t="s">
        <v>28</v>
      </c>
      <c r="H665" s="64" t="s">
        <v>43</v>
      </c>
      <c r="I665" s="21" t="s">
        <v>20</v>
      </c>
      <c r="J665" s="31" t="s">
        <v>21</v>
      </c>
      <c r="K665" s="31" t="s">
        <v>22</v>
      </c>
      <c r="L665" s="32" t="s">
        <v>111</v>
      </c>
      <c r="M665" s="36" t="s">
        <v>46</v>
      </c>
      <c r="N665" s="33" t="s">
        <v>113</v>
      </c>
      <c r="O665" s="100" t="s">
        <v>12</v>
      </c>
      <c r="P665" s="34" t="s">
        <v>13</v>
      </c>
      <c r="U665" s="95"/>
      <c r="V665" s="95"/>
      <c r="W665" s="95"/>
      <c r="X665" s="95"/>
    </row>
    <row r="666" spans="1:24" ht="21" customHeight="1">
      <c r="A666" s="4"/>
      <c r="B666" s="3"/>
      <c r="C666" s="3"/>
      <c r="D666" s="135"/>
      <c r="E666" s="16"/>
      <c r="F666" s="79"/>
      <c r="G666" s="68">
        <v>10000</v>
      </c>
      <c r="H666" s="65">
        <v>0.15</v>
      </c>
      <c r="I666" s="19">
        <f>E666+F666</f>
        <v>0</v>
      </c>
      <c r="J666" s="2">
        <f>I666+H666</f>
        <v>0.15</v>
      </c>
      <c r="K666" s="2">
        <f>I666-H666</f>
        <v>-0.15</v>
      </c>
      <c r="L666" s="47"/>
      <c r="M666" s="47"/>
      <c r="N666" s="1"/>
      <c r="O666" s="101" t="str">
        <f>IF(L666&lt;&gt;"",IF(M666="○",100,IF(M666="×",-100,"")),"")</f>
        <v/>
      </c>
      <c r="P666" s="45" t="str">
        <f>IF(M666="○","勝",IF(M666="×","敗",""))</f>
        <v/>
      </c>
      <c r="U666" s="95">
        <f>IF(AND(V666="",W666="")=TRUE,0,IF(AND(V666="勝",W666="敗")=TRUE,1,IF(AND(W666="勝",V666="敗")=TRUE,1,IF(AND(V666="勝",W666="")=TRUE,2,IF(AND(W666="勝",V666="")=TRUE,2,IF(AND(V666="敗",W666="")=TRUE,3,IF(AND(W666="敗",V666="")=TRUE,3,0)))))))</f>
        <v>0</v>
      </c>
      <c r="V666" s="95" t="str">
        <f>IF(L666="","",P666)</f>
        <v/>
      </c>
      <c r="W666" s="95" t="str">
        <f>IF(L668="","",P668)</f>
        <v/>
      </c>
      <c r="X666" s="95"/>
    </row>
    <row r="667" spans="1:24" ht="21" customHeight="1">
      <c r="A667" s="5">
        <v>166</v>
      </c>
      <c r="B667" s="140"/>
      <c r="C667" s="141" t="str">
        <f>IF(B667="","",TEXT(B667,"(aaa)"))</f>
        <v/>
      </c>
      <c r="D667" s="62" t="s">
        <v>39</v>
      </c>
      <c r="E667" s="11" t="s">
        <v>42</v>
      </c>
      <c r="F667" s="70" t="s">
        <v>27</v>
      </c>
      <c r="G667" s="63" t="s">
        <v>28</v>
      </c>
      <c r="H667" s="66" t="s">
        <v>44</v>
      </c>
      <c r="I667" s="20" t="s">
        <v>19</v>
      </c>
      <c r="J667" s="76" t="s">
        <v>21</v>
      </c>
      <c r="K667" s="76" t="s">
        <v>22</v>
      </c>
      <c r="L667" s="35" t="s">
        <v>111</v>
      </c>
      <c r="M667" s="48"/>
      <c r="N667" s="1"/>
      <c r="O667" s="101" t="str">
        <f>IF(AND(O666="",O668="")=TRUE,"",V667/SUM(V667:X667)*100)</f>
        <v/>
      </c>
      <c r="P667" s="45" t="str">
        <f>IF(AND(L666="",L668="")=TRUE,"",V667&amp;"勝"&amp;W667&amp;"敗"&amp;X667&amp;"引")</f>
        <v/>
      </c>
      <c r="U667" s="95"/>
      <c r="V667" s="95">
        <f>IF(U666=2,V663+1,IF(U666=0,0,V663))</f>
        <v>0</v>
      </c>
      <c r="W667" s="95">
        <f>IF(U666=3,W663+1,IF(U666=0,0,W663))</f>
        <v>0</v>
      </c>
      <c r="X667" s="95">
        <f>IF(U666=1,X663+1,X663)</f>
        <v>0</v>
      </c>
    </row>
    <row r="668" spans="1:24" ht="21" customHeight="1" thickBot="1">
      <c r="A668" s="6"/>
      <c r="B668" s="7"/>
      <c r="C668" s="7"/>
      <c r="D668" s="75"/>
      <c r="E668" s="17"/>
      <c r="F668" s="80"/>
      <c r="G668" s="105">
        <v>10000</v>
      </c>
      <c r="H668" s="67">
        <v>0.15</v>
      </c>
      <c r="I668" s="22">
        <f>E668+F668</f>
        <v>0</v>
      </c>
      <c r="J668" s="57">
        <f>I668-H668</f>
        <v>-0.15</v>
      </c>
      <c r="K668" s="57">
        <f>I668+H668</f>
        <v>0.15</v>
      </c>
      <c r="L668" s="53"/>
      <c r="M668" s="53"/>
      <c r="N668" s="8"/>
      <c r="O668" s="103" t="str">
        <f>IF(L668&lt;&gt;"",IF(M668="○",100,IF(M668="×",-100,"")),"")</f>
        <v/>
      </c>
      <c r="P668" s="54" t="str">
        <f>IF(M668="○","勝",IF(M668="×","敗",""))</f>
        <v/>
      </c>
      <c r="Q668" s="185"/>
      <c r="R668" s="186"/>
      <c r="S668" s="186"/>
      <c r="T668" s="187"/>
      <c r="U668" s="95"/>
      <c r="V668" s="95"/>
      <c r="W668" s="95"/>
      <c r="X668" s="95"/>
    </row>
    <row r="669" spans="1:24" ht="21" customHeight="1">
      <c r="A669" s="9" t="s">
        <v>112</v>
      </c>
      <c r="B669" s="28" t="s">
        <v>40</v>
      </c>
      <c r="C669" s="28" t="s">
        <v>37</v>
      </c>
      <c r="D669" s="61" t="s">
        <v>39</v>
      </c>
      <c r="E669" s="15" t="s">
        <v>41</v>
      </c>
      <c r="F669" s="61" t="s">
        <v>27</v>
      </c>
      <c r="G669" s="51" t="s">
        <v>28</v>
      </c>
      <c r="H669" s="64" t="s">
        <v>43</v>
      </c>
      <c r="I669" s="21" t="s">
        <v>20</v>
      </c>
      <c r="J669" s="31" t="s">
        <v>21</v>
      </c>
      <c r="K669" s="31" t="s">
        <v>22</v>
      </c>
      <c r="L669" s="32" t="s">
        <v>111</v>
      </c>
      <c r="M669" s="36" t="s">
        <v>46</v>
      </c>
      <c r="N669" s="33" t="s">
        <v>113</v>
      </c>
      <c r="O669" s="100" t="s">
        <v>12</v>
      </c>
      <c r="P669" s="34" t="s">
        <v>13</v>
      </c>
      <c r="U669" s="95"/>
      <c r="V669" s="95"/>
      <c r="W669" s="95"/>
      <c r="X669" s="95"/>
    </row>
    <row r="670" spans="1:24" ht="21" customHeight="1">
      <c r="A670" s="4"/>
      <c r="B670" s="3"/>
      <c r="C670" s="3"/>
      <c r="D670" s="135"/>
      <c r="E670" s="16"/>
      <c r="F670" s="79"/>
      <c r="G670" s="68">
        <v>10000</v>
      </c>
      <c r="H670" s="65">
        <v>0.15</v>
      </c>
      <c r="I670" s="19">
        <f>E670+F670</f>
        <v>0</v>
      </c>
      <c r="J670" s="2">
        <f>I670+H670</f>
        <v>0.15</v>
      </c>
      <c r="K670" s="2">
        <f>I670-H670</f>
        <v>-0.15</v>
      </c>
      <c r="L670" s="47"/>
      <c r="M670" s="47"/>
      <c r="N670" s="1"/>
      <c r="O670" s="101" t="str">
        <f>IF(L670&lt;&gt;"",IF(M670="○",100,IF(M670="×",-100,"")),"")</f>
        <v/>
      </c>
      <c r="P670" s="45" t="str">
        <f>IF(M670="○","勝",IF(M670="×","敗",""))</f>
        <v/>
      </c>
      <c r="U670" s="95">
        <f>IF(AND(V670="",W670="")=TRUE,0,IF(AND(V670="勝",W670="敗")=TRUE,1,IF(AND(W670="勝",V670="敗")=TRUE,1,IF(AND(V670="勝",W670="")=TRUE,2,IF(AND(W670="勝",V670="")=TRUE,2,IF(AND(V670="敗",W670="")=TRUE,3,IF(AND(W670="敗",V670="")=TRUE,3,0)))))))</f>
        <v>0</v>
      </c>
      <c r="V670" s="95" t="str">
        <f>IF(L670="","",P670)</f>
        <v/>
      </c>
      <c r="W670" s="95" t="str">
        <f>IF(L672="","",P672)</f>
        <v/>
      </c>
      <c r="X670" s="95"/>
    </row>
    <row r="671" spans="1:24" ht="21" customHeight="1">
      <c r="A671" s="5">
        <v>167</v>
      </c>
      <c r="B671" s="140"/>
      <c r="C671" s="141" t="str">
        <f>IF(B671="","",TEXT(B671,"(aaa)"))</f>
        <v/>
      </c>
      <c r="D671" s="62" t="s">
        <v>39</v>
      </c>
      <c r="E671" s="11" t="s">
        <v>42</v>
      </c>
      <c r="F671" s="70" t="s">
        <v>27</v>
      </c>
      <c r="G671" s="63" t="s">
        <v>28</v>
      </c>
      <c r="H671" s="66" t="s">
        <v>44</v>
      </c>
      <c r="I671" s="20" t="s">
        <v>19</v>
      </c>
      <c r="J671" s="76" t="s">
        <v>21</v>
      </c>
      <c r="K671" s="76" t="s">
        <v>22</v>
      </c>
      <c r="L671" s="35" t="s">
        <v>111</v>
      </c>
      <c r="M671" s="48"/>
      <c r="N671" s="1"/>
      <c r="O671" s="101" t="str">
        <f>IF(AND(O670="",O672="")=TRUE,"",V671/SUM(V671:X671)*100)</f>
        <v/>
      </c>
      <c r="P671" s="45" t="str">
        <f>IF(AND(L670="",L672="")=TRUE,"",V671&amp;"勝"&amp;W671&amp;"敗"&amp;X671&amp;"引")</f>
        <v/>
      </c>
      <c r="U671" s="95"/>
      <c r="V671" s="95">
        <f>IF(U670=2,V667+1,IF(U670=0,0,V667))</f>
        <v>0</v>
      </c>
      <c r="W671" s="95">
        <f>IF(U670=3,W667+1,IF(U670=0,0,W667))</f>
        <v>0</v>
      </c>
      <c r="X671" s="95">
        <f>IF(U670=1,X667+1,X667)</f>
        <v>0</v>
      </c>
    </row>
    <row r="672" spans="1:24" ht="21" customHeight="1" thickBot="1">
      <c r="A672" s="6"/>
      <c r="B672" s="7"/>
      <c r="C672" s="7"/>
      <c r="D672" s="75"/>
      <c r="E672" s="17"/>
      <c r="F672" s="80"/>
      <c r="G672" s="105">
        <v>10000</v>
      </c>
      <c r="H672" s="67">
        <v>0.15</v>
      </c>
      <c r="I672" s="22">
        <f>E672+F672</f>
        <v>0</v>
      </c>
      <c r="J672" s="57">
        <f>I672-H672</f>
        <v>-0.15</v>
      </c>
      <c r="K672" s="57">
        <f>I672+H672</f>
        <v>0.15</v>
      </c>
      <c r="L672" s="53"/>
      <c r="M672" s="53"/>
      <c r="N672" s="8"/>
      <c r="O672" s="103" t="str">
        <f>IF(L672&lt;&gt;"",IF(M672="○",100,IF(M672="×",-100,"")),"")</f>
        <v/>
      </c>
      <c r="P672" s="54" t="str">
        <f>IF(M672="○","勝",IF(M672="×","敗",""))</f>
        <v/>
      </c>
      <c r="Q672" s="185"/>
      <c r="R672" s="186"/>
      <c r="S672" s="186"/>
      <c r="T672" s="187"/>
      <c r="U672" s="95"/>
      <c r="V672" s="95"/>
      <c r="W672" s="95"/>
      <c r="X672" s="95"/>
    </row>
    <row r="673" spans="1:24" ht="21" customHeight="1">
      <c r="A673" s="9" t="s">
        <v>112</v>
      </c>
      <c r="B673" s="28" t="s">
        <v>40</v>
      </c>
      <c r="C673" s="28" t="s">
        <v>37</v>
      </c>
      <c r="D673" s="61" t="s">
        <v>39</v>
      </c>
      <c r="E673" s="15" t="s">
        <v>41</v>
      </c>
      <c r="F673" s="61" t="s">
        <v>27</v>
      </c>
      <c r="G673" s="51" t="s">
        <v>28</v>
      </c>
      <c r="H673" s="64" t="s">
        <v>43</v>
      </c>
      <c r="I673" s="21" t="s">
        <v>20</v>
      </c>
      <c r="J673" s="31" t="s">
        <v>21</v>
      </c>
      <c r="K673" s="31" t="s">
        <v>22</v>
      </c>
      <c r="L673" s="32" t="s">
        <v>111</v>
      </c>
      <c r="M673" s="36" t="s">
        <v>46</v>
      </c>
      <c r="N673" s="33" t="s">
        <v>113</v>
      </c>
      <c r="O673" s="100" t="s">
        <v>12</v>
      </c>
      <c r="P673" s="34" t="s">
        <v>13</v>
      </c>
      <c r="U673" s="95"/>
      <c r="V673" s="95"/>
      <c r="W673" s="95"/>
      <c r="X673" s="95"/>
    </row>
    <row r="674" spans="1:24" ht="21" customHeight="1">
      <c r="A674" s="4"/>
      <c r="B674" s="3"/>
      <c r="C674" s="3"/>
      <c r="D674" s="135"/>
      <c r="E674" s="16"/>
      <c r="F674" s="79"/>
      <c r="G674" s="68">
        <v>10000</v>
      </c>
      <c r="H674" s="65">
        <v>0.15</v>
      </c>
      <c r="I674" s="19">
        <f>E674+F674</f>
        <v>0</v>
      </c>
      <c r="J674" s="2">
        <f>I674+H674</f>
        <v>0.15</v>
      </c>
      <c r="K674" s="2">
        <f>I674-H674</f>
        <v>-0.15</v>
      </c>
      <c r="L674" s="47"/>
      <c r="M674" s="47"/>
      <c r="N674" s="1"/>
      <c r="O674" s="101" t="str">
        <f>IF(L674&lt;&gt;"",IF(M674="○",100,IF(M674="×",-100,"")),"")</f>
        <v/>
      </c>
      <c r="P674" s="45" t="str">
        <f>IF(M674="○","勝",IF(M674="×","敗",""))</f>
        <v/>
      </c>
      <c r="U674" s="95">
        <f>IF(AND(V674="",W674="")=TRUE,0,IF(AND(V674="勝",W674="敗")=TRUE,1,IF(AND(W674="勝",V674="敗")=TRUE,1,IF(AND(V674="勝",W674="")=TRUE,2,IF(AND(W674="勝",V674="")=TRUE,2,IF(AND(V674="敗",W674="")=TRUE,3,IF(AND(W674="敗",V674="")=TRUE,3,0)))))))</f>
        <v>0</v>
      </c>
      <c r="V674" s="95" t="str">
        <f>IF(L674="","",P674)</f>
        <v/>
      </c>
      <c r="W674" s="95" t="str">
        <f>IF(L676="","",P676)</f>
        <v/>
      </c>
      <c r="X674" s="95"/>
    </row>
    <row r="675" spans="1:24" ht="21" customHeight="1">
      <c r="A675" s="5">
        <v>168</v>
      </c>
      <c r="B675" s="140"/>
      <c r="C675" s="141" t="str">
        <f>IF(B675="","",TEXT(B675,"(aaa)"))</f>
        <v/>
      </c>
      <c r="D675" s="62" t="s">
        <v>39</v>
      </c>
      <c r="E675" s="11" t="s">
        <v>42</v>
      </c>
      <c r="F675" s="70" t="s">
        <v>27</v>
      </c>
      <c r="G675" s="63" t="s">
        <v>28</v>
      </c>
      <c r="H675" s="66" t="s">
        <v>44</v>
      </c>
      <c r="I675" s="20" t="s">
        <v>19</v>
      </c>
      <c r="J675" s="76" t="s">
        <v>21</v>
      </c>
      <c r="K675" s="76" t="s">
        <v>22</v>
      </c>
      <c r="L675" s="35" t="s">
        <v>111</v>
      </c>
      <c r="M675" s="48"/>
      <c r="N675" s="1"/>
      <c r="O675" s="101" t="str">
        <f>IF(AND(O674="",O676="")=TRUE,"",V675/SUM(V675:X675)*100)</f>
        <v/>
      </c>
      <c r="P675" s="45" t="str">
        <f>IF(AND(L674="",L676="")=TRUE,"",V675&amp;"勝"&amp;W675&amp;"敗"&amp;X675&amp;"引")</f>
        <v/>
      </c>
      <c r="U675" s="95"/>
      <c r="V675" s="95">
        <f>IF(U674=2,V671+1,IF(U674=0,0,V671))</f>
        <v>0</v>
      </c>
      <c r="W675" s="95">
        <f>IF(U674=3,W671+1,IF(U674=0,0,W671))</f>
        <v>0</v>
      </c>
      <c r="X675" s="95">
        <f>IF(U674=1,X671+1,X671)</f>
        <v>0</v>
      </c>
    </row>
    <row r="676" spans="1:24" ht="21" customHeight="1" thickBot="1">
      <c r="A676" s="6"/>
      <c r="B676" s="7"/>
      <c r="C676" s="7"/>
      <c r="D676" s="75"/>
      <c r="E676" s="17"/>
      <c r="F676" s="80"/>
      <c r="G676" s="105">
        <v>10000</v>
      </c>
      <c r="H676" s="67">
        <v>0.15</v>
      </c>
      <c r="I676" s="22">
        <f>E676+F676</f>
        <v>0</v>
      </c>
      <c r="J676" s="57">
        <f>I676-H676</f>
        <v>-0.15</v>
      </c>
      <c r="K676" s="57">
        <f>I676+H676</f>
        <v>0.15</v>
      </c>
      <c r="L676" s="53"/>
      <c r="M676" s="53"/>
      <c r="N676" s="8"/>
      <c r="O676" s="103" t="str">
        <f>IF(L676&lt;&gt;"",IF(M676="○",100,IF(M676="×",-100,"")),"")</f>
        <v/>
      </c>
      <c r="P676" s="54" t="str">
        <f>IF(M676="○","勝",IF(M676="×","敗",""))</f>
        <v/>
      </c>
      <c r="Q676" s="185"/>
      <c r="R676" s="186"/>
      <c r="S676" s="186"/>
      <c r="T676" s="187"/>
      <c r="U676" s="95"/>
      <c r="V676" s="95"/>
      <c r="W676" s="95"/>
      <c r="X676" s="95"/>
    </row>
    <row r="677" spans="1:24" ht="21" customHeight="1">
      <c r="A677" s="9" t="s">
        <v>112</v>
      </c>
      <c r="B677" s="28" t="s">
        <v>40</v>
      </c>
      <c r="C677" s="28" t="s">
        <v>37</v>
      </c>
      <c r="D677" s="61" t="s">
        <v>39</v>
      </c>
      <c r="E677" s="15" t="s">
        <v>41</v>
      </c>
      <c r="F677" s="61" t="s">
        <v>27</v>
      </c>
      <c r="G677" s="51" t="s">
        <v>28</v>
      </c>
      <c r="H677" s="64" t="s">
        <v>43</v>
      </c>
      <c r="I677" s="21" t="s">
        <v>20</v>
      </c>
      <c r="J677" s="31" t="s">
        <v>21</v>
      </c>
      <c r="K677" s="31" t="s">
        <v>22</v>
      </c>
      <c r="L677" s="32" t="s">
        <v>111</v>
      </c>
      <c r="M677" s="36" t="s">
        <v>46</v>
      </c>
      <c r="N677" s="33" t="s">
        <v>113</v>
      </c>
      <c r="O677" s="100" t="s">
        <v>12</v>
      </c>
      <c r="P677" s="34" t="s">
        <v>13</v>
      </c>
      <c r="U677" s="95"/>
      <c r="V677" s="95"/>
      <c r="W677" s="95"/>
      <c r="X677" s="95"/>
    </row>
    <row r="678" spans="1:24" ht="21" customHeight="1">
      <c r="A678" s="4"/>
      <c r="B678" s="3"/>
      <c r="C678" s="3"/>
      <c r="D678" s="135"/>
      <c r="E678" s="16"/>
      <c r="F678" s="79"/>
      <c r="G678" s="68">
        <v>10000</v>
      </c>
      <c r="H678" s="65">
        <v>0.15</v>
      </c>
      <c r="I678" s="19">
        <f>E678+F678</f>
        <v>0</v>
      </c>
      <c r="J678" s="2">
        <f>I678+H678</f>
        <v>0.15</v>
      </c>
      <c r="K678" s="2">
        <f>I678-H678</f>
        <v>-0.15</v>
      </c>
      <c r="L678" s="47"/>
      <c r="M678" s="47"/>
      <c r="N678" s="1"/>
      <c r="O678" s="101" t="str">
        <f>IF(L678&lt;&gt;"",IF(M678="○",100,IF(M678="×",-100,"")),"")</f>
        <v/>
      </c>
      <c r="P678" s="45" t="str">
        <f>IF(M678="○","勝",IF(M678="×","敗",""))</f>
        <v/>
      </c>
      <c r="U678" s="95">
        <f>IF(AND(V678="",W678="")=TRUE,0,IF(AND(V678="勝",W678="敗")=TRUE,1,IF(AND(W678="勝",V678="敗")=TRUE,1,IF(AND(V678="勝",W678="")=TRUE,2,IF(AND(W678="勝",V678="")=TRUE,2,IF(AND(V678="敗",W678="")=TRUE,3,IF(AND(W678="敗",V678="")=TRUE,3,0)))))))</f>
        <v>0</v>
      </c>
      <c r="V678" s="95" t="str">
        <f>IF(L678="","",P678)</f>
        <v/>
      </c>
      <c r="W678" s="95" t="str">
        <f>IF(L680="","",P680)</f>
        <v/>
      </c>
      <c r="X678" s="95"/>
    </row>
    <row r="679" spans="1:24" ht="21" customHeight="1">
      <c r="A679" s="5">
        <v>169</v>
      </c>
      <c r="B679" s="140"/>
      <c r="C679" s="141" t="str">
        <f>IF(B679="","",TEXT(B679,"(aaa)"))</f>
        <v/>
      </c>
      <c r="D679" s="62" t="s">
        <v>39</v>
      </c>
      <c r="E679" s="11" t="s">
        <v>42</v>
      </c>
      <c r="F679" s="70" t="s">
        <v>27</v>
      </c>
      <c r="G679" s="63" t="s">
        <v>28</v>
      </c>
      <c r="H679" s="66" t="s">
        <v>44</v>
      </c>
      <c r="I679" s="20" t="s">
        <v>19</v>
      </c>
      <c r="J679" s="76" t="s">
        <v>21</v>
      </c>
      <c r="K679" s="76" t="s">
        <v>22</v>
      </c>
      <c r="L679" s="35" t="s">
        <v>111</v>
      </c>
      <c r="M679" s="48"/>
      <c r="N679" s="1"/>
      <c r="O679" s="101" t="str">
        <f>IF(AND(O678="",O680="")=TRUE,"",V679/SUM(V679:X679)*100)</f>
        <v/>
      </c>
      <c r="P679" s="45" t="str">
        <f>IF(AND(L678="",L680="")=TRUE,"",V679&amp;"勝"&amp;W679&amp;"敗"&amp;X679&amp;"引")</f>
        <v/>
      </c>
      <c r="U679" s="95"/>
      <c r="V679" s="95">
        <f>IF(U678=2,V675+1,IF(U678=0,0,V675))</f>
        <v>0</v>
      </c>
      <c r="W679" s="95">
        <f>IF(U678=3,W675+1,IF(U678=0,0,W675))</f>
        <v>0</v>
      </c>
      <c r="X679" s="95">
        <f>IF(U678=1,X675+1,X675)</f>
        <v>0</v>
      </c>
    </row>
    <row r="680" spans="1:24" ht="21" customHeight="1" thickBot="1">
      <c r="A680" s="6"/>
      <c r="B680" s="7"/>
      <c r="C680" s="7"/>
      <c r="D680" s="75"/>
      <c r="E680" s="17"/>
      <c r="F680" s="80"/>
      <c r="G680" s="105">
        <v>10000</v>
      </c>
      <c r="H680" s="67">
        <v>0.15</v>
      </c>
      <c r="I680" s="22">
        <f>E680+F680</f>
        <v>0</v>
      </c>
      <c r="J680" s="57">
        <f>I680-H680</f>
        <v>-0.15</v>
      </c>
      <c r="K680" s="57">
        <f>I680+H680</f>
        <v>0.15</v>
      </c>
      <c r="L680" s="53"/>
      <c r="M680" s="53"/>
      <c r="N680" s="8"/>
      <c r="O680" s="103" t="str">
        <f>IF(L680&lt;&gt;"",IF(M680="○",100,IF(M680="×",-100,"")),"")</f>
        <v/>
      </c>
      <c r="P680" s="54" t="str">
        <f>IF(M680="○","勝",IF(M680="×","敗",""))</f>
        <v/>
      </c>
      <c r="Q680" s="185"/>
      <c r="R680" s="186"/>
      <c r="S680" s="186"/>
      <c r="T680" s="187"/>
      <c r="U680" s="95"/>
      <c r="V680" s="95"/>
      <c r="W680" s="95"/>
      <c r="X680" s="95"/>
    </row>
    <row r="681" spans="1:24" ht="21" customHeight="1">
      <c r="A681" s="9" t="s">
        <v>112</v>
      </c>
      <c r="B681" s="28" t="s">
        <v>40</v>
      </c>
      <c r="C681" s="28" t="s">
        <v>37</v>
      </c>
      <c r="D681" s="61" t="s">
        <v>39</v>
      </c>
      <c r="E681" s="15" t="s">
        <v>41</v>
      </c>
      <c r="F681" s="61" t="s">
        <v>27</v>
      </c>
      <c r="G681" s="51" t="s">
        <v>28</v>
      </c>
      <c r="H681" s="64" t="s">
        <v>43</v>
      </c>
      <c r="I681" s="21" t="s">
        <v>20</v>
      </c>
      <c r="J681" s="31" t="s">
        <v>21</v>
      </c>
      <c r="K681" s="31" t="s">
        <v>22</v>
      </c>
      <c r="L681" s="32" t="s">
        <v>111</v>
      </c>
      <c r="M681" s="36" t="s">
        <v>46</v>
      </c>
      <c r="N681" s="33" t="s">
        <v>113</v>
      </c>
      <c r="O681" s="100" t="s">
        <v>12</v>
      </c>
      <c r="P681" s="34" t="s">
        <v>13</v>
      </c>
      <c r="U681" s="95"/>
      <c r="V681" s="95"/>
      <c r="W681" s="95"/>
      <c r="X681" s="95"/>
    </row>
    <row r="682" spans="1:24" ht="21" customHeight="1">
      <c r="A682" s="4"/>
      <c r="B682" s="3"/>
      <c r="C682" s="3"/>
      <c r="D682" s="135"/>
      <c r="E682" s="16"/>
      <c r="F682" s="79"/>
      <c r="G682" s="68">
        <v>10000</v>
      </c>
      <c r="H682" s="65">
        <v>0.15</v>
      </c>
      <c r="I682" s="19">
        <f>E682+F682</f>
        <v>0</v>
      </c>
      <c r="J682" s="2">
        <f>I682+H682</f>
        <v>0.15</v>
      </c>
      <c r="K682" s="2">
        <f>I682-H682</f>
        <v>-0.15</v>
      </c>
      <c r="L682" s="47"/>
      <c r="M682" s="47"/>
      <c r="N682" s="1"/>
      <c r="O682" s="101" t="str">
        <f>IF(L682&lt;&gt;"",IF(M682="○",100,IF(M682="×",-100,"")),"")</f>
        <v/>
      </c>
      <c r="P682" s="45" t="str">
        <f>IF(M682="○","勝",IF(M682="×","敗",""))</f>
        <v/>
      </c>
      <c r="U682" s="95">
        <f>IF(AND(V682="",W682="")=TRUE,0,IF(AND(V682="勝",W682="敗")=TRUE,1,IF(AND(W682="勝",V682="敗")=TRUE,1,IF(AND(V682="勝",W682="")=TRUE,2,IF(AND(W682="勝",V682="")=TRUE,2,IF(AND(V682="敗",W682="")=TRUE,3,IF(AND(W682="敗",V682="")=TRUE,3,0)))))))</f>
        <v>0</v>
      </c>
      <c r="V682" s="95" t="str">
        <f>IF(L682="","",P682)</f>
        <v/>
      </c>
      <c r="W682" s="95" t="str">
        <f>IF(L684="","",P684)</f>
        <v/>
      </c>
      <c r="X682" s="95"/>
    </row>
    <row r="683" spans="1:24" ht="21" customHeight="1">
      <c r="A683" s="5">
        <v>170</v>
      </c>
      <c r="B683" s="140"/>
      <c r="C683" s="141" t="str">
        <f>IF(B683="","",TEXT(B683,"(aaa)"))</f>
        <v/>
      </c>
      <c r="D683" s="62" t="s">
        <v>39</v>
      </c>
      <c r="E683" s="11" t="s">
        <v>42</v>
      </c>
      <c r="F683" s="70" t="s">
        <v>27</v>
      </c>
      <c r="G683" s="63" t="s">
        <v>28</v>
      </c>
      <c r="H683" s="66" t="s">
        <v>44</v>
      </c>
      <c r="I683" s="20" t="s">
        <v>19</v>
      </c>
      <c r="J683" s="76" t="s">
        <v>21</v>
      </c>
      <c r="K683" s="76" t="s">
        <v>22</v>
      </c>
      <c r="L683" s="35" t="s">
        <v>111</v>
      </c>
      <c r="M683" s="48"/>
      <c r="N683" s="1"/>
      <c r="O683" s="101" t="str">
        <f>IF(AND(O682="",O684="")=TRUE,"",V683/SUM(V683:X683)*100)</f>
        <v/>
      </c>
      <c r="P683" s="45" t="str">
        <f>IF(AND(L682="",L684="")=TRUE,"",V683&amp;"勝"&amp;W683&amp;"敗"&amp;X683&amp;"引")</f>
        <v/>
      </c>
      <c r="U683" s="95"/>
      <c r="V683" s="95">
        <f>IF(U682=2,V679+1,IF(U682=0,0,V679))</f>
        <v>0</v>
      </c>
      <c r="W683" s="95">
        <f>IF(U682=3,W679+1,IF(U682=0,0,W679))</f>
        <v>0</v>
      </c>
      <c r="X683" s="95">
        <f>IF(U682=1,X679+1,X679)</f>
        <v>0</v>
      </c>
    </row>
    <row r="684" spans="1:24" ht="21" customHeight="1" thickBot="1">
      <c r="A684" s="6"/>
      <c r="B684" s="7"/>
      <c r="C684" s="7"/>
      <c r="D684" s="75"/>
      <c r="E684" s="17"/>
      <c r="F684" s="80"/>
      <c r="G684" s="105">
        <v>10000</v>
      </c>
      <c r="H684" s="67">
        <v>0.15</v>
      </c>
      <c r="I684" s="22">
        <f>E684+F684</f>
        <v>0</v>
      </c>
      <c r="J684" s="57">
        <f>I684-H684</f>
        <v>-0.15</v>
      </c>
      <c r="K684" s="57">
        <f>I684+H684</f>
        <v>0.15</v>
      </c>
      <c r="L684" s="53"/>
      <c r="M684" s="53"/>
      <c r="N684" s="8"/>
      <c r="O684" s="103" t="str">
        <f>IF(L684&lt;&gt;"",IF(M684="○",100,IF(M684="×",-100,"")),"")</f>
        <v/>
      </c>
      <c r="P684" s="54" t="str">
        <f>IF(M684="○","勝",IF(M684="×","敗",""))</f>
        <v/>
      </c>
      <c r="Q684" s="185"/>
      <c r="R684" s="186"/>
      <c r="S684" s="186"/>
      <c r="T684" s="187"/>
      <c r="U684" s="95"/>
      <c r="V684" s="95"/>
      <c r="W684" s="95"/>
      <c r="X684" s="95"/>
    </row>
    <row r="685" spans="1:24" ht="21" customHeight="1">
      <c r="A685" s="9" t="s">
        <v>112</v>
      </c>
      <c r="B685" s="28" t="s">
        <v>40</v>
      </c>
      <c r="C685" s="28" t="s">
        <v>37</v>
      </c>
      <c r="D685" s="61" t="s">
        <v>39</v>
      </c>
      <c r="E685" s="15" t="s">
        <v>41</v>
      </c>
      <c r="F685" s="61" t="s">
        <v>27</v>
      </c>
      <c r="G685" s="51" t="s">
        <v>28</v>
      </c>
      <c r="H685" s="64" t="s">
        <v>43</v>
      </c>
      <c r="I685" s="21" t="s">
        <v>20</v>
      </c>
      <c r="J685" s="31" t="s">
        <v>21</v>
      </c>
      <c r="K685" s="31" t="s">
        <v>22</v>
      </c>
      <c r="L685" s="32" t="s">
        <v>111</v>
      </c>
      <c r="M685" s="36" t="s">
        <v>46</v>
      </c>
      <c r="N685" s="33" t="s">
        <v>113</v>
      </c>
      <c r="O685" s="100" t="s">
        <v>12</v>
      </c>
      <c r="P685" s="34" t="s">
        <v>13</v>
      </c>
      <c r="U685" s="95"/>
      <c r="V685" s="95"/>
      <c r="W685" s="95"/>
      <c r="X685" s="95"/>
    </row>
    <row r="686" spans="1:24" ht="21" customHeight="1">
      <c r="A686" s="4"/>
      <c r="B686" s="3"/>
      <c r="C686" s="3"/>
      <c r="D686" s="135"/>
      <c r="E686" s="16"/>
      <c r="F686" s="79"/>
      <c r="G686" s="68">
        <v>10000</v>
      </c>
      <c r="H686" s="65">
        <v>0.15</v>
      </c>
      <c r="I686" s="19">
        <f>E686+F686</f>
        <v>0</v>
      </c>
      <c r="J686" s="2">
        <f>I686+H686</f>
        <v>0.15</v>
      </c>
      <c r="K686" s="2">
        <f>I686-H686</f>
        <v>-0.15</v>
      </c>
      <c r="L686" s="47"/>
      <c r="M686" s="47"/>
      <c r="N686" s="1"/>
      <c r="O686" s="101" t="str">
        <f>IF(L686&lt;&gt;"",IF(M686="○",100,IF(M686="×",-100,"")),"")</f>
        <v/>
      </c>
      <c r="P686" s="45" t="str">
        <f>IF(M686="○","勝",IF(M686="×","敗",""))</f>
        <v/>
      </c>
      <c r="U686" s="95">
        <f>IF(AND(V686="",W686="")=TRUE,0,IF(AND(V686="勝",W686="敗")=TRUE,1,IF(AND(W686="勝",V686="敗")=TRUE,1,IF(AND(V686="勝",W686="")=TRUE,2,IF(AND(W686="勝",V686="")=TRUE,2,IF(AND(V686="敗",W686="")=TRUE,3,IF(AND(W686="敗",V686="")=TRUE,3,0)))))))</f>
        <v>0</v>
      </c>
      <c r="V686" s="95" t="str">
        <f>IF(L686="","",P686)</f>
        <v/>
      </c>
      <c r="W686" s="95" t="str">
        <f>IF(L688="","",P688)</f>
        <v/>
      </c>
      <c r="X686" s="95"/>
    </row>
    <row r="687" spans="1:24" ht="21" customHeight="1">
      <c r="A687" s="5">
        <v>171</v>
      </c>
      <c r="B687" s="140"/>
      <c r="C687" s="141" t="str">
        <f>IF(B687="","",TEXT(B687,"(aaa)"))</f>
        <v/>
      </c>
      <c r="D687" s="62" t="s">
        <v>39</v>
      </c>
      <c r="E687" s="11" t="s">
        <v>42</v>
      </c>
      <c r="F687" s="70" t="s">
        <v>27</v>
      </c>
      <c r="G687" s="63" t="s">
        <v>28</v>
      </c>
      <c r="H687" s="66" t="s">
        <v>44</v>
      </c>
      <c r="I687" s="20" t="s">
        <v>19</v>
      </c>
      <c r="J687" s="76" t="s">
        <v>21</v>
      </c>
      <c r="K687" s="76" t="s">
        <v>22</v>
      </c>
      <c r="L687" s="35" t="s">
        <v>111</v>
      </c>
      <c r="M687" s="48"/>
      <c r="N687" s="1"/>
      <c r="O687" s="101" t="str">
        <f>IF(AND(O686="",O688="")=TRUE,"",V687/SUM(V687:X687)*100)</f>
        <v/>
      </c>
      <c r="P687" s="45" t="str">
        <f>IF(AND(L686="",L688="")=TRUE,"",V687&amp;"勝"&amp;W687&amp;"敗"&amp;X687&amp;"引")</f>
        <v/>
      </c>
      <c r="U687" s="95"/>
      <c r="V687" s="95">
        <f>IF(U686=2,V683+1,IF(U686=0,0,V683))</f>
        <v>0</v>
      </c>
      <c r="W687" s="95">
        <f>IF(U686=3,W683+1,IF(U686=0,0,W683))</f>
        <v>0</v>
      </c>
      <c r="X687" s="95">
        <f>IF(U686=1,X683+1,X683)</f>
        <v>0</v>
      </c>
    </row>
    <row r="688" spans="1:24" ht="21" customHeight="1" thickBot="1">
      <c r="A688" s="6"/>
      <c r="B688" s="7"/>
      <c r="C688" s="7"/>
      <c r="D688" s="75"/>
      <c r="E688" s="17"/>
      <c r="F688" s="80"/>
      <c r="G688" s="105">
        <v>10000</v>
      </c>
      <c r="H688" s="67">
        <v>0.15</v>
      </c>
      <c r="I688" s="22">
        <f>E688+F688</f>
        <v>0</v>
      </c>
      <c r="J688" s="57">
        <f>I688-H688</f>
        <v>-0.15</v>
      </c>
      <c r="K688" s="57">
        <f>I688+H688</f>
        <v>0.15</v>
      </c>
      <c r="L688" s="53"/>
      <c r="M688" s="53"/>
      <c r="N688" s="8"/>
      <c r="O688" s="103" t="str">
        <f>IF(L688&lt;&gt;"",IF(M688="○",100,IF(M688="×",-100,"")),"")</f>
        <v/>
      </c>
      <c r="P688" s="54" t="str">
        <f>IF(M688="○","勝",IF(M688="×","敗",""))</f>
        <v/>
      </c>
      <c r="Q688" s="185"/>
      <c r="R688" s="186"/>
      <c r="S688" s="186"/>
      <c r="T688" s="187"/>
      <c r="U688" s="95"/>
      <c r="V688" s="95"/>
      <c r="W688" s="95"/>
      <c r="X688" s="95"/>
    </row>
    <row r="689" spans="1:24" ht="21" customHeight="1">
      <c r="A689" s="9" t="s">
        <v>112</v>
      </c>
      <c r="B689" s="28" t="s">
        <v>40</v>
      </c>
      <c r="C689" s="28" t="s">
        <v>37</v>
      </c>
      <c r="D689" s="61" t="s">
        <v>39</v>
      </c>
      <c r="E689" s="15" t="s">
        <v>41</v>
      </c>
      <c r="F689" s="61" t="s">
        <v>27</v>
      </c>
      <c r="G689" s="51" t="s">
        <v>28</v>
      </c>
      <c r="H689" s="64" t="s">
        <v>43</v>
      </c>
      <c r="I689" s="21" t="s">
        <v>20</v>
      </c>
      <c r="J689" s="31" t="s">
        <v>21</v>
      </c>
      <c r="K689" s="31" t="s">
        <v>22</v>
      </c>
      <c r="L689" s="32" t="s">
        <v>111</v>
      </c>
      <c r="M689" s="36" t="s">
        <v>46</v>
      </c>
      <c r="N689" s="33" t="s">
        <v>113</v>
      </c>
      <c r="O689" s="100" t="s">
        <v>12</v>
      </c>
      <c r="P689" s="34" t="s">
        <v>13</v>
      </c>
      <c r="U689" s="95"/>
      <c r="V689" s="95"/>
      <c r="W689" s="95"/>
      <c r="X689" s="95"/>
    </row>
    <row r="690" spans="1:24" ht="21" customHeight="1">
      <c r="A690" s="4"/>
      <c r="B690" s="3"/>
      <c r="C690" s="3"/>
      <c r="D690" s="135"/>
      <c r="E690" s="16"/>
      <c r="F690" s="79"/>
      <c r="G690" s="68">
        <v>10000</v>
      </c>
      <c r="H690" s="65">
        <v>0.15</v>
      </c>
      <c r="I690" s="19">
        <f>E690+F690</f>
        <v>0</v>
      </c>
      <c r="J690" s="2">
        <f>I690+H690</f>
        <v>0.15</v>
      </c>
      <c r="K690" s="2">
        <f>I690-H690</f>
        <v>-0.15</v>
      </c>
      <c r="L690" s="47"/>
      <c r="M690" s="47"/>
      <c r="N690" s="1"/>
      <c r="O690" s="101" t="str">
        <f>IF(L690&lt;&gt;"",IF(M690="○",100,IF(M690="×",-100,"")),"")</f>
        <v/>
      </c>
      <c r="P690" s="45" t="str">
        <f>IF(M690="○","勝",IF(M690="×","敗",""))</f>
        <v/>
      </c>
      <c r="U690" s="95">
        <f>IF(AND(V690="",W690="")=TRUE,0,IF(AND(V690="勝",W690="敗")=TRUE,1,IF(AND(W690="勝",V690="敗")=TRUE,1,IF(AND(V690="勝",W690="")=TRUE,2,IF(AND(W690="勝",V690="")=TRUE,2,IF(AND(V690="敗",W690="")=TRUE,3,IF(AND(W690="敗",V690="")=TRUE,3,0)))))))</f>
        <v>0</v>
      </c>
      <c r="V690" s="95" t="str">
        <f>IF(L690="","",P690)</f>
        <v/>
      </c>
      <c r="W690" s="95" t="str">
        <f>IF(L692="","",P692)</f>
        <v/>
      </c>
      <c r="X690" s="95"/>
    </row>
    <row r="691" spans="1:24" ht="21" customHeight="1">
      <c r="A691" s="5">
        <v>172</v>
      </c>
      <c r="B691" s="140"/>
      <c r="C691" s="141" t="str">
        <f>IF(B691="","",TEXT(B691,"(aaa)"))</f>
        <v/>
      </c>
      <c r="D691" s="62" t="s">
        <v>39</v>
      </c>
      <c r="E691" s="11" t="s">
        <v>42</v>
      </c>
      <c r="F691" s="70" t="s">
        <v>27</v>
      </c>
      <c r="G691" s="63" t="s">
        <v>28</v>
      </c>
      <c r="H691" s="66" t="s">
        <v>44</v>
      </c>
      <c r="I691" s="20" t="s">
        <v>19</v>
      </c>
      <c r="J691" s="76" t="s">
        <v>21</v>
      </c>
      <c r="K691" s="76" t="s">
        <v>22</v>
      </c>
      <c r="L691" s="35" t="s">
        <v>111</v>
      </c>
      <c r="M691" s="48"/>
      <c r="N691" s="1"/>
      <c r="O691" s="101" t="str">
        <f>IF(AND(O690="",O692="")=TRUE,"",V691/SUM(V691:X691)*100)</f>
        <v/>
      </c>
      <c r="P691" s="45" t="str">
        <f>IF(AND(L690="",L692="")=TRUE,"",V691&amp;"勝"&amp;W691&amp;"敗"&amp;X691&amp;"引")</f>
        <v/>
      </c>
      <c r="U691" s="95"/>
      <c r="V691" s="95">
        <f>IF(U690=2,V687+1,IF(U690=0,0,V687))</f>
        <v>0</v>
      </c>
      <c r="W691" s="95">
        <f>IF(U690=3,W687+1,IF(U690=0,0,W687))</f>
        <v>0</v>
      </c>
      <c r="X691" s="95">
        <f>IF(U690=1,X687+1,X687)</f>
        <v>0</v>
      </c>
    </row>
    <row r="692" spans="1:24" ht="21" customHeight="1" thickBot="1">
      <c r="A692" s="6"/>
      <c r="B692" s="7"/>
      <c r="C692" s="7"/>
      <c r="D692" s="75"/>
      <c r="E692" s="17"/>
      <c r="F692" s="80"/>
      <c r="G692" s="105">
        <v>10000</v>
      </c>
      <c r="H692" s="67">
        <v>0.15</v>
      </c>
      <c r="I692" s="22">
        <f>E692+F692</f>
        <v>0</v>
      </c>
      <c r="J692" s="57">
        <f>I692-H692</f>
        <v>-0.15</v>
      </c>
      <c r="K692" s="57">
        <f>I692+H692</f>
        <v>0.15</v>
      </c>
      <c r="L692" s="53"/>
      <c r="M692" s="53"/>
      <c r="N692" s="8"/>
      <c r="O692" s="103" t="str">
        <f>IF(L692&lt;&gt;"",IF(M692="○",100,IF(M692="×",-100,"")),"")</f>
        <v/>
      </c>
      <c r="P692" s="54" t="str">
        <f>IF(M692="○","勝",IF(M692="×","敗",""))</f>
        <v/>
      </c>
      <c r="Q692" s="185"/>
      <c r="R692" s="186"/>
      <c r="S692" s="186"/>
      <c r="T692" s="187"/>
      <c r="U692" s="95"/>
      <c r="V692" s="95"/>
      <c r="W692" s="95"/>
      <c r="X692" s="95"/>
    </row>
    <row r="693" spans="1:24" ht="21" customHeight="1">
      <c r="A693" s="9" t="s">
        <v>112</v>
      </c>
      <c r="B693" s="28" t="s">
        <v>40</v>
      </c>
      <c r="C693" s="28" t="s">
        <v>37</v>
      </c>
      <c r="D693" s="61" t="s">
        <v>39</v>
      </c>
      <c r="E693" s="15" t="s">
        <v>41</v>
      </c>
      <c r="F693" s="61" t="s">
        <v>27</v>
      </c>
      <c r="G693" s="51" t="s">
        <v>28</v>
      </c>
      <c r="H693" s="64" t="s">
        <v>43</v>
      </c>
      <c r="I693" s="21" t="s">
        <v>20</v>
      </c>
      <c r="J693" s="31" t="s">
        <v>21</v>
      </c>
      <c r="K693" s="31" t="s">
        <v>22</v>
      </c>
      <c r="L693" s="32" t="s">
        <v>111</v>
      </c>
      <c r="M693" s="36" t="s">
        <v>46</v>
      </c>
      <c r="N693" s="33" t="s">
        <v>113</v>
      </c>
      <c r="O693" s="100" t="s">
        <v>12</v>
      </c>
      <c r="P693" s="34" t="s">
        <v>13</v>
      </c>
      <c r="U693" s="95"/>
      <c r="V693" s="95"/>
      <c r="W693" s="95"/>
      <c r="X693" s="95"/>
    </row>
    <row r="694" spans="1:24" ht="21" customHeight="1">
      <c r="A694" s="4"/>
      <c r="B694" s="3"/>
      <c r="C694" s="3"/>
      <c r="D694" s="135"/>
      <c r="E694" s="16"/>
      <c r="F694" s="79"/>
      <c r="G694" s="68">
        <v>10000</v>
      </c>
      <c r="H694" s="65">
        <v>0.15</v>
      </c>
      <c r="I694" s="19">
        <f>E694+F694</f>
        <v>0</v>
      </c>
      <c r="J694" s="2">
        <f>I694+H694</f>
        <v>0.15</v>
      </c>
      <c r="K694" s="2">
        <f>I694-H694</f>
        <v>-0.15</v>
      </c>
      <c r="L694" s="47"/>
      <c r="M694" s="47"/>
      <c r="N694" s="1"/>
      <c r="O694" s="101" t="str">
        <f>IF(L694&lt;&gt;"",IF(M694="○",100,IF(M694="×",-100,"")),"")</f>
        <v/>
      </c>
      <c r="P694" s="45" t="str">
        <f>IF(M694="○","勝",IF(M694="×","敗",""))</f>
        <v/>
      </c>
      <c r="U694" s="95">
        <f>IF(AND(V694="",W694="")=TRUE,0,IF(AND(V694="勝",W694="敗")=TRUE,1,IF(AND(W694="勝",V694="敗")=TRUE,1,IF(AND(V694="勝",W694="")=TRUE,2,IF(AND(W694="勝",V694="")=TRUE,2,IF(AND(V694="敗",W694="")=TRUE,3,IF(AND(W694="敗",V694="")=TRUE,3,0)))))))</f>
        <v>0</v>
      </c>
      <c r="V694" s="95" t="str">
        <f>IF(L694="","",P694)</f>
        <v/>
      </c>
      <c r="W694" s="95" t="str">
        <f>IF(L696="","",P696)</f>
        <v/>
      </c>
      <c r="X694" s="95"/>
    </row>
    <row r="695" spans="1:24" ht="21" customHeight="1">
      <c r="A695" s="5">
        <v>173</v>
      </c>
      <c r="B695" s="140"/>
      <c r="C695" s="141" t="str">
        <f>IF(B695="","",TEXT(B695,"(aaa)"))</f>
        <v/>
      </c>
      <c r="D695" s="62" t="s">
        <v>39</v>
      </c>
      <c r="E695" s="11" t="s">
        <v>42</v>
      </c>
      <c r="F695" s="70" t="s">
        <v>27</v>
      </c>
      <c r="G695" s="63" t="s">
        <v>28</v>
      </c>
      <c r="H695" s="66" t="s">
        <v>44</v>
      </c>
      <c r="I695" s="20" t="s">
        <v>19</v>
      </c>
      <c r="J695" s="76" t="s">
        <v>21</v>
      </c>
      <c r="K695" s="76" t="s">
        <v>22</v>
      </c>
      <c r="L695" s="35" t="s">
        <v>111</v>
      </c>
      <c r="M695" s="48"/>
      <c r="N695" s="1"/>
      <c r="O695" s="101" t="str">
        <f>IF(AND(O694="",O696="")=TRUE,"",V695/SUM(V695:X695)*100)</f>
        <v/>
      </c>
      <c r="P695" s="45" t="str">
        <f>IF(AND(L694="",L696="")=TRUE,"",V695&amp;"勝"&amp;W695&amp;"敗"&amp;X695&amp;"引")</f>
        <v/>
      </c>
      <c r="U695" s="95"/>
      <c r="V695" s="95">
        <f>IF(U694=2,V691+1,IF(U694=0,0,V691))</f>
        <v>0</v>
      </c>
      <c r="W695" s="95">
        <f>IF(U694=3,W691+1,IF(U694=0,0,W691))</f>
        <v>0</v>
      </c>
      <c r="X695" s="95">
        <f>IF(U694=1,X691+1,X691)</f>
        <v>0</v>
      </c>
    </row>
    <row r="696" spans="1:24" ht="21" customHeight="1" thickBot="1">
      <c r="A696" s="6"/>
      <c r="B696" s="7"/>
      <c r="C696" s="7"/>
      <c r="D696" s="75"/>
      <c r="E696" s="17"/>
      <c r="F696" s="80"/>
      <c r="G696" s="105">
        <v>10000</v>
      </c>
      <c r="H696" s="67">
        <v>0.15</v>
      </c>
      <c r="I696" s="22">
        <f>E696+F696</f>
        <v>0</v>
      </c>
      <c r="J696" s="57">
        <f>I696-H696</f>
        <v>-0.15</v>
      </c>
      <c r="K696" s="57">
        <f>I696+H696</f>
        <v>0.15</v>
      </c>
      <c r="L696" s="53"/>
      <c r="M696" s="53"/>
      <c r="N696" s="8"/>
      <c r="O696" s="103" t="str">
        <f>IF(L696&lt;&gt;"",IF(M696="○",100,IF(M696="×",-100,"")),"")</f>
        <v/>
      </c>
      <c r="P696" s="54" t="str">
        <f>IF(M696="○","勝",IF(M696="×","敗",""))</f>
        <v/>
      </c>
      <c r="Q696" s="185"/>
      <c r="R696" s="186"/>
      <c r="S696" s="186"/>
      <c r="T696" s="187"/>
      <c r="U696" s="95"/>
      <c r="V696" s="95"/>
      <c r="W696" s="95"/>
      <c r="X696" s="95"/>
    </row>
    <row r="697" spans="1:24" ht="21" customHeight="1">
      <c r="A697" s="9" t="s">
        <v>112</v>
      </c>
      <c r="B697" s="28" t="s">
        <v>40</v>
      </c>
      <c r="C697" s="28" t="s">
        <v>37</v>
      </c>
      <c r="D697" s="61" t="s">
        <v>39</v>
      </c>
      <c r="E697" s="15" t="s">
        <v>41</v>
      </c>
      <c r="F697" s="61" t="s">
        <v>27</v>
      </c>
      <c r="G697" s="51" t="s">
        <v>28</v>
      </c>
      <c r="H697" s="64" t="s">
        <v>43</v>
      </c>
      <c r="I697" s="21" t="s">
        <v>20</v>
      </c>
      <c r="J697" s="31" t="s">
        <v>21</v>
      </c>
      <c r="K697" s="31" t="s">
        <v>22</v>
      </c>
      <c r="L697" s="32" t="s">
        <v>111</v>
      </c>
      <c r="M697" s="36" t="s">
        <v>46</v>
      </c>
      <c r="N697" s="33" t="s">
        <v>113</v>
      </c>
      <c r="O697" s="100" t="s">
        <v>12</v>
      </c>
      <c r="P697" s="34" t="s">
        <v>13</v>
      </c>
      <c r="U697" s="95"/>
      <c r="V697" s="95"/>
      <c r="W697" s="95"/>
      <c r="X697" s="95"/>
    </row>
    <row r="698" spans="1:24" ht="21" customHeight="1">
      <c r="A698" s="4"/>
      <c r="B698" s="3"/>
      <c r="C698" s="3"/>
      <c r="D698" s="135"/>
      <c r="E698" s="16"/>
      <c r="F698" s="79"/>
      <c r="G698" s="68">
        <v>10000</v>
      </c>
      <c r="H698" s="65">
        <v>0.15</v>
      </c>
      <c r="I698" s="19">
        <f>E698+F698</f>
        <v>0</v>
      </c>
      <c r="J698" s="2">
        <f>I698+H698</f>
        <v>0.15</v>
      </c>
      <c r="K698" s="2">
        <f>I698-H698</f>
        <v>-0.15</v>
      </c>
      <c r="L698" s="47"/>
      <c r="M698" s="47"/>
      <c r="N698" s="1"/>
      <c r="O698" s="101" t="str">
        <f>IF(L698&lt;&gt;"",IF(M698="○",100,IF(M698="×",-100,"")),"")</f>
        <v/>
      </c>
      <c r="P698" s="45" t="str">
        <f>IF(M698="○","勝",IF(M698="×","敗",""))</f>
        <v/>
      </c>
      <c r="U698" s="95">
        <f>IF(AND(V698="",W698="")=TRUE,0,IF(AND(V698="勝",W698="敗")=TRUE,1,IF(AND(W698="勝",V698="敗")=TRUE,1,IF(AND(V698="勝",W698="")=TRUE,2,IF(AND(W698="勝",V698="")=TRUE,2,IF(AND(V698="敗",W698="")=TRUE,3,IF(AND(W698="敗",V698="")=TRUE,3,0)))))))</f>
        <v>0</v>
      </c>
      <c r="V698" s="95" t="str">
        <f>IF(L698="","",P698)</f>
        <v/>
      </c>
      <c r="W698" s="95" t="str">
        <f>IF(L700="","",P700)</f>
        <v/>
      </c>
      <c r="X698" s="95"/>
    </row>
    <row r="699" spans="1:24" ht="21" customHeight="1">
      <c r="A699" s="5">
        <v>174</v>
      </c>
      <c r="B699" s="140"/>
      <c r="C699" s="141" t="str">
        <f>IF(B699="","",TEXT(B699,"(aaa)"))</f>
        <v/>
      </c>
      <c r="D699" s="62" t="s">
        <v>39</v>
      </c>
      <c r="E699" s="11" t="s">
        <v>42</v>
      </c>
      <c r="F699" s="70" t="s">
        <v>27</v>
      </c>
      <c r="G699" s="63" t="s">
        <v>28</v>
      </c>
      <c r="H699" s="66" t="s">
        <v>44</v>
      </c>
      <c r="I699" s="20" t="s">
        <v>19</v>
      </c>
      <c r="J699" s="76" t="s">
        <v>21</v>
      </c>
      <c r="K699" s="76" t="s">
        <v>22</v>
      </c>
      <c r="L699" s="35" t="s">
        <v>111</v>
      </c>
      <c r="M699" s="48"/>
      <c r="N699" s="1"/>
      <c r="O699" s="101" t="str">
        <f>IF(AND(O698="",O700="")=TRUE,"",V699/SUM(V699:X699)*100)</f>
        <v/>
      </c>
      <c r="P699" s="45" t="str">
        <f>IF(AND(L698="",L700="")=TRUE,"",V699&amp;"勝"&amp;W699&amp;"敗"&amp;X699&amp;"引")</f>
        <v/>
      </c>
      <c r="U699" s="95"/>
      <c r="V699" s="95">
        <f>IF(U698=2,V695+1,IF(U698=0,0,V695))</f>
        <v>0</v>
      </c>
      <c r="W699" s="95">
        <f>IF(U698=3,W695+1,IF(U698=0,0,W695))</f>
        <v>0</v>
      </c>
      <c r="X699" s="95">
        <f>IF(U698=1,X695+1,X695)</f>
        <v>0</v>
      </c>
    </row>
    <row r="700" spans="1:24" ht="21" customHeight="1" thickBot="1">
      <c r="A700" s="6"/>
      <c r="B700" s="7"/>
      <c r="C700" s="7"/>
      <c r="D700" s="75"/>
      <c r="E700" s="17"/>
      <c r="F700" s="80"/>
      <c r="G700" s="105">
        <v>10000</v>
      </c>
      <c r="H700" s="67">
        <v>0.15</v>
      </c>
      <c r="I700" s="22">
        <f>E700+F700</f>
        <v>0</v>
      </c>
      <c r="J700" s="57">
        <f>I700-H700</f>
        <v>-0.15</v>
      </c>
      <c r="K700" s="57">
        <f>I700+H700</f>
        <v>0.15</v>
      </c>
      <c r="L700" s="53"/>
      <c r="M700" s="53"/>
      <c r="N700" s="8"/>
      <c r="O700" s="103" t="str">
        <f>IF(L700&lt;&gt;"",IF(M700="○",100,IF(M700="×",-100,"")),"")</f>
        <v/>
      </c>
      <c r="P700" s="54" t="str">
        <f>IF(M700="○","勝",IF(M700="×","敗",""))</f>
        <v/>
      </c>
      <c r="Q700" s="185"/>
      <c r="R700" s="186"/>
      <c r="S700" s="186"/>
      <c r="T700" s="187"/>
      <c r="U700" s="95"/>
      <c r="V700" s="95"/>
      <c r="W700" s="95"/>
      <c r="X700" s="95"/>
    </row>
    <row r="701" spans="1:24" ht="21" customHeight="1">
      <c r="A701" s="9" t="s">
        <v>112</v>
      </c>
      <c r="B701" s="28" t="s">
        <v>40</v>
      </c>
      <c r="C701" s="28" t="s">
        <v>37</v>
      </c>
      <c r="D701" s="61" t="s">
        <v>39</v>
      </c>
      <c r="E701" s="15" t="s">
        <v>41</v>
      </c>
      <c r="F701" s="61" t="s">
        <v>27</v>
      </c>
      <c r="G701" s="51" t="s">
        <v>28</v>
      </c>
      <c r="H701" s="64" t="s">
        <v>43</v>
      </c>
      <c r="I701" s="21" t="s">
        <v>20</v>
      </c>
      <c r="J701" s="31" t="s">
        <v>21</v>
      </c>
      <c r="K701" s="31" t="s">
        <v>22</v>
      </c>
      <c r="L701" s="32" t="s">
        <v>111</v>
      </c>
      <c r="M701" s="36" t="s">
        <v>46</v>
      </c>
      <c r="N701" s="33" t="s">
        <v>113</v>
      </c>
      <c r="O701" s="100" t="s">
        <v>12</v>
      </c>
      <c r="P701" s="34" t="s">
        <v>13</v>
      </c>
      <c r="U701" s="95"/>
      <c r="V701" s="95"/>
      <c r="W701" s="95"/>
      <c r="X701" s="95"/>
    </row>
    <row r="702" spans="1:24" ht="21" customHeight="1">
      <c r="A702" s="4"/>
      <c r="B702" s="3"/>
      <c r="C702" s="3"/>
      <c r="D702" s="135"/>
      <c r="E702" s="16"/>
      <c r="F702" s="79"/>
      <c r="G702" s="68">
        <v>10000</v>
      </c>
      <c r="H702" s="65">
        <v>0.15</v>
      </c>
      <c r="I702" s="19">
        <f>E702+F702</f>
        <v>0</v>
      </c>
      <c r="J702" s="2">
        <f>I702+H702</f>
        <v>0.15</v>
      </c>
      <c r="K702" s="2">
        <f>I702-H702</f>
        <v>-0.15</v>
      </c>
      <c r="L702" s="47"/>
      <c r="M702" s="47"/>
      <c r="N702" s="1"/>
      <c r="O702" s="101" t="str">
        <f>IF(L702&lt;&gt;"",IF(M702="○",100,IF(M702="×",-100,"")),"")</f>
        <v/>
      </c>
      <c r="P702" s="45" t="str">
        <f>IF(M702="○","勝",IF(M702="×","敗",""))</f>
        <v/>
      </c>
      <c r="U702" s="95">
        <f>IF(AND(V702="",W702="")=TRUE,0,IF(AND(V702="勝",W702="敗")=TRUE,1,IF(AND(W702="勝",V702="敗")=TRUE,1,IF(AND(V702="勝",W702="")=TRUE,2,IF(AND(W702="勝",V702="")=TRUE,2,IF(AND(V702="敗",W702="")=TRUE,3,IF(AND(W702="敗",V702="")=TRUE,3,0)))))))</f>
        <v>0</v>
      </c>
      <c r="V702" s="95" t="str">
        <f>IF(L702="","",P702)</f>
        <v/>
      </c>
      <c r="W702" s="95" t="str">
        <f>IF(L704="","",P704)</f>
        <v/>
      </c>
      <c r="X702" s="95"/>
    </row>
    <row r="703" spans="1:24" ht="21" customHeight="1">
      <c r="A703" s="5">
        <v>175</v>
      </c>
      <c r="B703" s="140"/>
      <c r="C703" s="141" t="str">
        <f>IF(B703="","",TEXT(B703,"(aaa)"))</f>
        <v/>
      </c>
      <c r="D703" s="62" t="s">
        <v>39</v>
      </c>
      <c r="E703" s="11" t="s">
        <v>42</v>
      </c>
      <c r="F703" s="70" t="s">
        <v>27</v>
      </c>
      <c r="G703" s="63" t="s">
        <v>28</v>
      </c>
      <c r="H703" s="66" t="s">
        <v>44</v>
      </c>
      <c r="I703" s="20" t="s">
        <v>19</v>
      </c>
      <c r="J703" s="76" t="s">
        <v>21</v>
      </c>
      <c r="K703" s="76" t="s">
        <v>22</v>
      </c>
      <c r="L703" s="35" t="s">
        <v>111</v>
      </c>
      <c r="M703" s="48"/>
      <c r="N703" s="1"/>
      <c r="O703" s="101" t="str">
        <f>IF(AND(O702="",O704="")=TRUE,"",V703/SUM(V703:X703)*100)</f>
        <v/>
      </c>
      <c r="P703" s="45" t="str">
        <f>IF(AND(L702="",L704="")=TRUE,"",V703&amp;"勝"&amp;W703&amp;"敗"&amp;X703&amp;"引")</f>
        <v/>
      </c>
      <c r="U703" s="95"/>
      <c r="V703" s="95">
        <f>IF(U702=2,V699+1,IF(U702=0,0,V699))</f>
        <v>0</v>
      </c>
      <c r="W703" s="95">
        <f>IF(U702=3,W699+1,IF(U702=0,0,W699))</f>
        <v>0</v>
      </c>
      <c r="X703" s="95">
        <f>IF(U702=1,X699+1,X699)</f>
        <v>0</v>
      </c>
    </row>
    <row r="704" spans="1:24" ht="21" customHeight="1" thickBot="1">
      <c r="A704" s="6"/>
      <c r="B704" s="7"/>
      <c r="C704" s="7"/>
      <c r="D704" s="75"/>
      <c r="E704" s="17"/>
      <c r="F704" s="80"/>
      <c r="G704" s="105">
        <v>10000</v>
      </c>
      <c r="H704" s="67">
        <v>0.15</v>
      </c>
      <c r="I704" s="22">
        <f>E704+F704</f>
        <v>0</v>
      </c>
      <c r="J704" s="57">
        <f>I704-H704</f>
        <v>-0.15</v>
      </c>
      <c r="K704" s="57">
        <f>I704+H704</f>
        <v>0.15</v>
      </c>
      <c r="L704" s="53"/>
      <c r="M704" s="53"/>
      <c r="N704" s="8"/>
      <c r="O704" s="103" t="str">
        <f>IF(L704&lt;&gt;"",IF(M704="○",100,IF(M704="×",-100,"")),"")</f>
        <v/>
      </c>
      <c r="P704" s="54" t="str">
        <f>IF(M704="○","勝",IF(M704="×","敗",""))</f>
        <v/>
      </c>
      <c r="Q704" s="185"/>
      <c r="R704" s="186"/>
      <c r="S704" s="186"/>
      <c r="T704" s="187"/>
      <c r="U704" s="95"/>
      <c r="V704" s="95"/>
      <c r="W704" s="95"/>
      <c r="X704" s="95"/>
    </row>
    <row r="705" spans="1:24" ht="21" customHeight="1">
      <c r="A705" s="9" t="s">
        <v>112</v>
      </c>
      <c r="B705" s="28" t="s">
        <v>40</v>
      </c>
      <c r="C705" s="28" t="s">
        <v>37</v>
      </c>
      <c r="D705" s="61" t="s">
        <v>39</v>
      </c>
      <c r="E705" s="15" t="s">
        <v>41</v>
      </c>
      <c r="F705" s="61" t="s">
        <v>27</v>
      </c>
      <c r="G705" s="51" t="s">
        <v>28</v>
      </c>
      <c r="H705" s="64" t="s">
        <v>43</v>
      </c>
      <c r="I705" s="21" t="s">
        <v>20</v>
      </c>
      <c r="J705" s="31" t="s">
        <v>21</v>
      </c>
      <c r="K705" s="31" t="s">
        <v>22</v>
      </c>
      <c r="L705" s="32" t="s">
        <v>111</v>
      </c>
      <c r="M705" s="36" t="s">
        <v>46</v>
      </c>
      <c r="N705" s="33" t="s">
        <v>113</v>
      </c>
      <c r="O705" s="100" t="s">
        <v>12</v>
      </c>
      <c r="P705" s="34" t="s">
        <v>13</v>
      </c>
      <c r="U705" s="95"/>
      <c r="V705" s="95"/>
      <c r="W705" s="95"/>
      <c r="X705" s="95"/>
    </row>
    <row r="706" spans="1:24" ht="21" customHeight="1">
      <c r="A706" s="4"/>
      <c r="B706" s="3"/>
      <c r="C706" s="3"/>
      <c r="D706" s="135"/>
      <c r="E706" s="16"/>
      <c r="F706" s="79"/>
      <c r="G706" s="68">
        <v>10000</v>
      </c>
      <c r="H706" s="65">
        <v>0.15</v>
      </c>
      <c r="I706" s="19">
        <f>E706+F706</f>
        <v>0</v>
      </c>
      <c r="J706" s="2">
        <f>I706+H706</f>
        <v>0.15</v>
      </c>
      <c r="K706" s="2">
        <f>I706-H706</f>
        <v>-0.15</v>
      </c>
      <c r="L706" s="47"/>
      <c r="M706" s="47"/>
      <c r="N706" s="1"/>
      <c r="O706" s="101" t="str">
        <f>IF(L706&lt;&gt;"",IF(M706="○",100,IF(M706="×",-100,"")),"")</f>
        <v/>
      </c>
      <c r="P706" s="45" t="str">
        <f>IF(M706="○","勝",IF(M706="×","敗",""))</f>
        <v/>
      </c>
      <c r="U706" s="95">
        <f>IF(AND(V706="",W706="")=TRUE,0,IF(AND(V706="勝",W706="敗")=TRUE,1,IF(AND(W706="勝",V706="敗")=TRUE,1,IF(AND(V706="勝",W706="")=TRUE,2,IF(AND(W706="勝",V706="")=TRUE,2,IF(AND(V706="敗",W706="")=TRUE,3,IF(AND(W706="敗",V706="")=TRUE,3,0)))))))</f>
        <v>0</v>
      </c>
      <c r="V706" s="95" t="str">
        <f>IF(L706="","",P706)</f>
        <v/>
      </c>
      <c r="W706" s="95" t="str">
        <f>IF(L708="","",P708)</f>
        <v/>
      </c>
      <c r="X706" s="95"/>
    </row>
    <row r="707" spans="1:24" ht="21" customHeight="1">
      <c r="A707" s="5">
        <v>176</v>
      </c>
      <c r="B707" s="140"/>
      <c r="C707" s="141" t="str">
        <f>IF(B707="","",TEXT(B707,"(aaa)"))</f>
        <v/>
      </c>
      <c r="D707" s="62" t="s">
        <v>39</v>
      </c>
      <c r="E707" s="11" t="s">
        <v>42</v>
      </c>
      <c r="F707" s="70" t="s">
        <v>27</v>
      </c>
      <c r="G707" s="63" t="s">
        <v>28</v>
      </c>
      <c r="H707" s="66" t="s">
        <v>44</v>
      </c>
      <c r="I707" s="20" t="s">
        <v>19</v>
      </c>
      <c r="J707" s="76" t="s">
        <v>21</v>
      </c>
      <c r="K707" s="76" t="s">
        <v>22</v>
      </c>
      <c r="L707" s="35" t="s">
        <v>111</v>
      </c>
      <c r="M707" s="48"/>
      <c r="N707" s="1"/>
      <c r="O707" s="101" t="str">
        <f>IF(AND(O706="",O708="")=TRUE,"",V707/SUM(V707:X707)*100)</f>
        <v/>
      </c>
      <c r="P707" s="45" t="str">
        <f>IF(AND(L706="",L708="")=TRUE,"",V707&amp;"勝"&amp;W707&amp;"敗"&amp;X707&amp;"引")</f>
        <v/>
      </c>
      <c r="U707" s="95"/>
      <c r="V707" s="95">
        <f>IF(U706=2,V703+1,IF(U706=0,0,V703))</f>
        <v>0</v>
      </c>
      <c r="W707" s="95">
        <f>IF(U706=3,W703+1,IF(U706=0,0,W703))</f>
        <v>0</v>
      </c>
      <c r="X707" s="95">
        <f>IF(U706=1,X703+1,X703)</f>
        <v>0</v>
      </c>
    </row>
    <row r="708" spans="1:24" ht="21" customHeight="1" thickBot="1">
      <c r="A708" s="6"/>
      <c r="B708" s="7"/>
      <c r="C708" s="7"/>
      <c r="D708" s="75"/>
      <c r="E708" s="17"/>
      <c r="F708" s="80"/>
      <c r="G708" s="105">
        <v>10000</v>
      </c>
      <c r="H708" s="67">
        <v>0.15</v>
      </c>
      <c r="I708" s="22">
        <f>E708+F708</f>
        <v>0</v>
      </c>
      <c r="J708" s="57">
        <f>I708-H708</f>
        <v>-0.15</v>
      </c>
      <c r="K708" s="57">
        <f>I708+H708</f>
        <v>0.15</v>
      </c>
      <c r="L708" s="53"/>
      <c r="M708" s="53"/>
      <c r="N708" s="8"/>
      <c r="O708" s="103" t="str">
        <f>IF(L708&lt;&gt;"",IF(M708="○",100,IF(M708="×",-100,"")),"")</f>
        <v/>
      </c>
      <c r="P708" s="54" t="str">
        <f>IF(M708="○","勝",IF(M708="×","敗",""))</f>
        <v/>
      </c>
      <c r="Q708" s="185"/>
      <c r="R708" s="186"/>
      <c r="S708" s="186"/>
      <c r="T708" s="187"/>
      <c r="U708" s="95"/>
      <c r="V708" s="95"/>
      <c r="W708" s="95"/>
      <c r="X708" s="95"/>
    </row>
    <row r="709" spans="1:24" ht="21" customHeight="1">
      <c r="A709" s="9" t="s">
        <v>112</v>
      </c>
      <c r="B709" s="28" t="s">
        <v>40</v>
      </c>
      <c r="C709" s="28" t="s">
        <v>37</v>
      </c>
      <c r="D709" s="61" t="s">
        <v>39</v>
      </c>
      <c r="E709" s="15" t="s">
        <v>41</v>
      </c>
      <c r="F709" s="61" t="s">
        <v>27</v>
      </c>
      <c r="G709" s="51" t="s">
        <v>28</v>
      </c>
      <c r="H709" s="64" t="s">
        <v>43</v>
      </c>
      <c r="I709" s="21" t="s">
        <v>20</v>
      </c>
      <c r="J709" s="31" t="s">
        <v>21</v>
      </c>
      <c r="K709" s="31" t="s">
        <v>22</v>
      </c>
      <c r="L709" s="32" t="s">
        <v>111</v>
      </c>
      <c r="M709" s="36" t="s">
        <v>46</v>
      </c>
      <c r="N709" s="33" t="s">
        <v>113</v>
      </c>
      <c r="O709" s="100" t="s">
        <v>12</v>
      </c>
      <c r="P709" s="34" t="s">
        <v>13</v>
      </c>
      <c r="U709" s="95"/>
      <c r="V709" s="95"/>
      <c r="W709" s="95"/>
      <c r="X709" s="95"/>
    </row>
    <row r="710" spans="1:24" ht="21" customHeight="1">
      <c r="A710" s="4"/>
      <c r="B710" s="3"/>
      <c r="C710" s="3"/>
      <c r="D710" s="135"/>
      <c r="E710" s="16"/>
      <c r="F710" s="79"/>
      <c r="G710" s="68">
        <v>10000</v>
      </c>
      <c r="H710" s="65">
        <v>0.15</v>
      </c>
      <c r="I710" s="19">
        <f>E710+F710</f>
        <v>0</v>
      </c>
      <c r="J710" s="2">
        <f>I710+H710</f>
        <v>0.15</v>
      </c>
      <c r="K710" s="2">
        <f>I710-H710</f>
        <v>-0.15</v>
      </c>
      <c r="L710" s="47"/>
      <c r="M710" s="47"/>
      <c r="N710" s="1"/>
      <c r="O710" s="101" t="str">
        <f>IF(L710&lt;&gt;"",IF(M710="○",100,IF(M710="×",-100,"")),"")</f>
        <v/>
      </c>
      <c r="P710" s="45" t="str">
        <f>IF(M710="○","勝",IF(M710="×","敗",""))</f>
        <v/>
      </c>
      <c r="U710" s="95">
        <f>IF(AND(V710="",W710="")=TRUE,0,IF(AND(V710="勝",W710="敗")=TRUE,1,IF(AND(W710="勝",V710="敗")=TRUE,1,IF(AND(V710="勝",W710="")=TRUE,2,IF(AND(W710="勝",V710="")=TRUE,2,IF(AND(V710="敗",W710="")=TRUE,3,IF(AND(W710="敗",V710="")=TRUE,3,0)))))))</f>
        <v>0</v>
      </c>
      <c r="V710" s="95" t="str">
        <f>IF(L710="","",P710)</f>
        <v/>
      </c>
      <c r="W710" s="95" t="str">
        <f>IF(L712="","",P712)</f>
        <v/>
      </c>
      <c r="X710" s="95"/>
    </row>
    <row r="711" spans="1:24" ht="21" customHeight="1">
      <c r="A711" s="5">
        <v>177</v>
      </c>
      <c r="B711" s="140"/>
      <c r="C711" s="141" t="str">
        <f>IF(B711="","",TEXT(B711,"(aaa)"))</f>
        <v/>
      </c>
      <c r="D711" s="62" t="s">
        <v>39</v>
      </c>
      <c r="E711" s="11" t="s">
        <v>42</v>
      </c>
      <c r="F711" s="70" t="s">
        <v>27</v>
      </c>
      <c r="G711" s="63" t="s">
        <v>28</v>
      </c>
      <c r="H711" s="66" t="s">
        <v>44</v>
      </c>
      <c r="I711" s="20" t="s">
        <v>19</v>
      </c>
      <c r="J711" s="76" t="s">
        <v>21</v>
      </c>
      <c r="K711" s="76" t="s">
        <v>22</v>
      </c>
      <c r="L711" s="35" t="s">
        <v>111</v>
      </c>
      <c r="M711" s="48"/>
      <c r="N711" s="1"/>
      <c r="O711" s="101" t="str">
        <f>IF(AND(O710="",O712="")=TRUE,"",V711/SUM(V711:X711)*100)</f>
        <v/>
      </c>
      <c r="P711" s="45" t="str">
        <f>IF(AND(L710="",L712="")=TRUE,"",V711&amp;"勝"&amp;W711&amp;"敗"&amp;X711&amp;"引")</f>
        <v/>
      </c>
      <c r="U711" s="95"/>
      <c r="V711" s="95">
        <f>IF(U710=2,V707+1,IF(U710=0,0,V707))</f>
        <v>0</v>
      </c>
      <c r="W711" s="95">
        <f>IF(U710=3,W707+1,IF(U710=0,0,W707))</f>
        <v>0</v>
      </c>
      <c r="X711" s="95">
        <f>IF(U710=1,X707+1,X707)</f>
        <v>0</v>
      </c>
    </row>
    <row r="712" spans="1:24" ht="21" customHeight="1" thickBot="1">
      <c r="A712" s="6"/>
      <c r="B712" s="7"/>
      <c r="C712" s="7"/>
      <c r="D712" s="75"/>
      <c r="E712" s="17"/>
      <c r="F712" s="80"/>
      <c r="G712" s="105">
        <v>10000</v>
      </c>
      <c r="H712" s="67">
        <v>0.15</v>
      </c>
      <c r="I712" s="22">
        <f>E712+F712</f>
        <v>0</v>
      </c>
      <c r="J712" s="57">
        <f>I712-H712</f>
        <v>-0.15</v>
      </c>
      <c r="K712" s="57">
        <f>I712+H712</f>
        <v>0.15</v>
      </c>
      <c r="L712" s="53"/>
      <c r="M712" s="53"/>
      <c r="N712" s="8"/>
      <c r="O712" s="103" t="str">
        <f>IF(L712&lt;&gt;"",IF(M712="○",100,IF(M712="×",-100,"")),"")</f>
        <v/>
      </c>
      <c r="P712" s="54" t="str">
        <f>IF(M712="○","勝",IF(M712="×","敗",""))</f>
        <v/>
      </c>
      <c r="Q712" s="185"/>
      <c r="R712" s="186"/>
      <c r="S712" s="186"/>
      <c r="T712" s="187"/>
      <c r="U712" s="95"/>
      <c r="V712" s="95"/>
      <c r="W712" s="95"/>
      <c r="X712" s="95"/>
    </row>
    <row r="713" spans="1:24" ht="21" customHeight="1">
      <c r="A713" s="9" t="s">
        <v>112</v>
      </c>
      <c r="B713" s="28" t="s">
        <v>40</v>
      </c>
      <c r="C713" s="28" t="s">
        <v>37</v>
      </c>
      <c r="D713" s="61" t="s">
        <v>39</v>
      </c>
      <c r="E713" s="15" t="s">
        <v>41</v>
      </c>
      <c r="F713" s="61" t="s">
        <v>27</v>
      </c>
      <c r="G713" s="51" t="s">
        <v>28</v>
      </c>
      <c r="H713" s="64" t="s">
        <v>43</v>
      </c>
      <c r="I713" s="21" t="s">
        <v>20</v>
      </c>
      <c r="J713" s="31" t="s">
        <v>21</v>
      </c>
      <c r="K713" s="31" t="s">
        <v>22</v>
      </c>
      <c r="L713" s="32" t="s">
        <v>111</v>
      </c>
      <c r="M713" s="36" t="s">
        <v>46</v>
      </c>
      <c r="N713" s="33" t="s">
        <v>113</v>
      </c>
      <c r="O713" s="100" t="s">
        <v>12</v>
      </c>
      <c r="P713" s="34" t="s">
        <v>13</v>
      </c>
      <c r="U713" s="95"/>
      <c r="V713" s="95"/>
      <c r="W713" s="95"/>
      <c r="X713" s="95"/>
    </row>
    <row r="714" spans="1:24" ht="21" customHeight="1">
      <c r="A714" s="4"/>
      <c r="B714" s="3"/>
      <c r="C714" s="3"/>
      <c r="D714" s="135"/>
      <c r="E714" s="16"/>
      <c r="F714" s="79"/>
      <c r="G714" s="68">
        <v>10000</v>
      </c>
      <c r="H714" s="65">
        <v>0.15</v>
      </c>
      <c r="I714" s="19">
        <f>E714+F714</f>
        <v>0</v>
      </c>
      <c r="J714" s="2">
        <f>I714+H714</f>
        <v>0.15</v>
      </c>
      <c r="K714" s="2">
        <f>I714-H714</f>
        <v>-0.15</v>
      </c>
      <c r="L714" s="47"/>
      <c r="M714" s="47"/>
      <c r="N714" s="1"/>
      <c r="O714" s="101" t="str">
        <f>IF(L714&lt;&gt;"",IF(M714="○",100,IF(M714="×",-100,"")),"")</f>
        <v/>
      </c>
      <c r="P714" s="45" t="str">
        <f>IF(M714="○","勝",IF(M714="×","敗",""))</f>
        <v/>
      </c>
      <c r="U714" s="95">
        <f>IF(AND(V714="",W714="")=TRUE,0,IF(AND(V714="勝",W714="敗")=TRUE,1,IF(AND(W714="勝",V714="敗")=TRUE,1,IF(AND(V714="勝",W714="")=TRUE,2,IF(AND(W714="勝",V714="")=TRUE,2,IF(AND(V714="敗",W714="")=TRUE,3,IF(AND(W714="敗",V714="")=TRUE,3,0)))))))</f>
        <v>0</v>
      </c>
      <c r="V714" s="95" t="str">
        <f>IF(L714="","",P714)</f>
        <v/>
      </c>
      <c r="W714" s="95" t="str">
        <f>IF(L716="","",P716)</f>
        <v/>
      </c>
      <c r="X714" s="95"/>
    </row>
    <row r="715" spans="1:24" ht="21" customHeight="1">
      <c r="A715" s="5">
        <v>178</v>
      </c>
      <c r="B715" s="140"/>
      <c r="C715" s="141" t="str">
        <f>IF(B715="","",TEXT(B715,"(aaa)"))</f>
        <v/>
      </c>
      <c r="D715" s="62" t="s">
        <v>39</v>
      </c>
      <c r="E715" s="11" t="s">
        <v>42</v>
      </c>
      <c r="F715" s="70" t="s">
        <v>27</v>
      </c>
      <c r="G715" s="63" t="s">
        <v>28</v>
      </c>
      <c r="H715" s="66" t="s">
        <v>44</v>
      </c>
      <c r="I715" s="20" t="s">
        <v>19</v>
      </c>
      <c r="J715" s="76" t="s">
        <v>21</v>
      </c>
      <c r="K715" s="76" t="s">
        <v>22</v>
      </c>
      <c r="L715" s="35" t="s">
        <v>111</v>
      </c>
      <c r="M715" s="48"/>
      <c r="N715" s="1"/>
      <c r="O715" s="101" t="str">
        <f>IF(AND(O714="",O716="")=TRUE,"",V715/SUM(V715:X715)*100)</f>
        <v/>
      </c>
      <c r="P715" s="45" t="str">
        <f>IF(AND(L714="",L716="")=TRUE,"",V715&amp;"勝"&amp;W715&amp;"敗"&amp;X715&amp;"引")</f>
        <v/>
      </c>
      <c r="U715" s="95"/>
      <c r="V715" s="95">
        <f>IF(U714=2,V711+1,IF(U714=0,0,V711))</f>
        <v>0</v>
      </c>
      <c r="W715" s="95">
        <f>IF(U714=3,W711+1,IF(U714=0,0,W711))</f>
        <v>0</v>
      </c>
      <c r="X715" s="95">
        <f>IF(U714=1,X711+1,X711)</f>
        <v>0</v>
      </c>
    </row>
    <row r="716" spans="1:24" ht="21" customHeight="1" thickBot="1">
      <c r="A716" s="6"/>
      <c r="B716" s="7"/>
      <c r="C716" s="7"/>
      <c r="D716" s="75"/>
      <c r="E716" s="17"/>
      <c r="F716" s="80"/>
      <c r="G716" s="105">
        <v>10000</v>
      </c>
      <c r="H716" s="67">
        <v>0.15</v>
      </c>
      <c r="I716" s="22">
        <f>E716+F716</f>
        <v>0</v>
      </c>
      <c r="J716" s="57">
        <f>I716-H716</f>
        <v>-0.15</v>
      </c>
      <c r="K716" s="57">
        <f>I716+H716</f>
        <v>0.15</v>
      </c>
      <c r="L716" s="53"/>
      <c r="M716" s="53"/>
      <c r="N716" s="8"/>
      <c r="O716" s="103" t="str">
        <f>IF(L716&lt;&gt;"",IF(M716="○",100,IF(M716="×",-100,"")),"")</f>
        <v/>
      </c>
      <c r="P716" s="54" t="str">
        <f>IF(M716="○","勝",IF(M716="×","敗",""))</f>
        <v/>
      </c>
      <c r="Q716" s="185"/>
      <c r="R716" s="186"/>
      <c r="S716" s="186"/>
      <c r="T716" s="187"/>
      <c r="U716" s="95"/>
      <c r="V716" s="95"/>
      <c r="W716" s="95"/>
      <c r="X716" s="95"/>
    </row>
    <row r="717" spans="1:24" ht="21" customHeight="1">
      <c r="A717" s="9" t="s">
        <v>112</v>
      </c>
      <c r="B717" s="28" t="s">
        <v>40</v>
      </c>
      <c r="C717" s="28" t="s">
        <v>37</v>
      </c>
      <c r="D717" s="61" t="s">
        <v>39</v>
      </c>
      <c r="E717" s="15" t="s">
        <v>41</v>
      </c>
      <c r="F717" s="61" t="s">
        <v>27</v>
      </c>
      <c r="G717" s="51" t="s">
        <v>28</v>
      </c>
      <c r="H717" s="64" t="s">
        <v>43</v>
      </c>
      <c r="I717" s="21" t="s">
        <v>20</v>
      </c>
      <c r="J717" s="31" t="s">
        <v>21</v>
      </c>
      <c r="K717" s="31" t="s">
        <v>22</v>
      </c>
      <c r="L717" s="32" t="s">
        <v>111</v>
      </c>
      <c r="M717" s="36" t="s">
        <v>46</v>
      </c>
      <c r="N717" s="33" t="s">
        <v>113</v>
      </c>
      <c r="O717" s="100" t="s">
        <v>12</v>
      </c>
      <c r="P717" s="34" t="s">
        <v>13</v>
      </c>
      <c r="U717" s="95"/>
      <c r="V717" s="95"/>
      <c r="W717" s="95"/>
      <c r="X717" s="95"/>
    </row>
    <row r="718" spans="1:24" ht="21" customHeight="1">
      <c r="A718" s="4"/>
      <c r="B718" s="3"/>
      <c r="C718" s="3"/>
      <c r="D718" s="135"/>
      <c r="E718" s="16"/>
      <c r="F718" s="79"/>
      <c r="G718" s="68">
        <v>10000</v>
      </c>
      <c r="H718" s="65">
        <v>0.15</v>
      </c>
      <c r="I718" s="19">
        <f>E718+F718</f>
        <v>0</v>
      </c>
      <c r="J718" s="2">
        <f>I718+H718</f>
        <v>0.15</v>
      </c>
      <c r="K718" s="2">
        <f>I718-H718</f>
        <v>-0.15</v>
      </c>
      <c r="L718" s="47"/>
      <c r="M718" s="47"/>
      <c r="N718" s="1"/>
      <c r="O718" s="101" t="str">
        <f>IF(L718&lt;&gt;"",IF(M718="○",100,IF(M718="×",-100,"")),"")</f>
        <v/>
      </c>
      <c r="P718" s="45" t="str">
        <f>IF(M718="○","勝",IF(M718="×","敗",""))</f>
        <v/>
      </c>
      <c r="U718" s="95">
        <f>IF(AND(V718="",W718="")=TRUE,0,IF(AND(V718="勝",W718="敗")=TRUE,1,IF(AND(W718="勝",V718="敗")=TRUE,1,IF(AND(V718="勝",W718="")=TRUE,2,IF(AND(W718="勝",V718="")=TRUE,2,IF(AND(V718="敗",W718="")=TRUE,3,IF(AND(W718="敗",V718="")=TRUE,3,0)))))))</f>
        <v>0</v>
      </c>
      <c r="V718" s="95" t="str">
        <f>IF(L718="","",P718)</f>
        <v/>
      </c>
      <c r="W718" s="95" t="str">
        <f>IF(L720="","",P720)</f>
        <v/>
      </c>
      <c r="X718" s="95"/>
    </row>
    <row r="719" spans="1:24" ht="21" customHeight="1">
      <c r="A719" s="5">
        <v>179</v>
      </c>
      <c r="B719" s="140"/>
      <c r="C719" s="141" t="str">
        <f>IF(B719="","",TEXT(B719,"(aaa)"))</f>
        <v/>
      </c>
      <c r="D719" s="62" t="s">
        <v>39</v>
      </c>
      <c r="E719" s="11" t="s">
        <v>42</v>
      </c>
      <c r="F719" s="70" t="s">
        <v>27</v>
      </c>
      <c r="G719" s="63" t="s">
        <v>28</v>
      </c>
      <c r="H719" s="66" t="s">
        <v>44</v>
      </c>
      <c r="I719" s="20" t="s">
        <v>19</v>
      </c>
      <c r="J719" s="76" t="s">
        <v>21</v>
      </c>
      <c r="K719" s="76" t="s">
        <v>22</v>
      </c>
      <c r="L719" s="35" t="s">
        <v>111</v>
      </c>
      <c r="M719" s="48"/>
      <c r="N719" s="1"/>
      <c r="O719" s="101" t="str">
        <f>IF(AND(O718="",O720="")=TRUE,"",V719/SUM(V719:X719)*100)</f>
        <v/>
      </c>
      <c r="P719" s="45" t="str">
        <f>IF(AND(L718="",L720="")=TRUE,"",V719&amp;"勝"&amp;W719&amp;"敗"&amp;X719&amp;"引")</f>
        <v/>
      </c>
      <c r="U719" s="95"/>
      <c r="V719" s="95">
        <f>IF(U718=2,V715+1,IF(U718=0,0,V715))</f>
        <v>0</v>
      </c>
      <c r="W719" s="95">
        <f>IF(U718=3,W715+1,IF(U718=0,0,W715))</f>
        <v>0</v>
      </c>
      <c r="X719" s="95">
        <f>IF(U718=1,X715+1,X715)</f>
        <v>0</v>
      </c>
    </row>
    <row r="720" spans="1:24" ht="21" customHeight="1" thickBot="1">
      <c r="A720" s="6"/>
      <c r="B720" s="7"/>
      <c r="C720" s="7"/>
      <c r="D720" s="75"/>
      <c r="E720" s="17"/>
      <c r="F720" s="80"/>
      <c r="G720" s="105">
        <v>10000</v>
      </c>
      <c r="H720" s="67">
        <v>0.15</v>
      </c>
      <c r="I720" s="22">
        <f>E720+F720</f>
        <v>0</v>
      </c>
      <c r="J720" s="57">
        <f>I720-H720</f>
        <v>-0.15</v>
      </c>
      <c r="K720" s="57">
        <f>I720+H720</f>
        <v>0.15</v>
      </c>
      <c r="L720" s="53"/>
      <c r="M720" s="53"/>
      <c r="N720" s="8"/>
      <c r="O720" s="103" t="str">
        <f>IF(L720&lt;&gt;"",IF(M720="○",100,IF(M720="×",-100,"")),"")</f>
        <v/>
      </c>
      <c r="P720" s="54" t="str">
        <f>IF(M720="○","勝",IF(M720="×","敗",""))</f>
        <v/>
      </c>
      <c r="Q720" s="185"/>
      <c r="R720" s="186"/>
      <c r="S720" s="186"/>
      <c r="T720" s="187"/>
      <c r="U720" s="95"/>
      <c r="V720" s="95"/>
      <c r="W720" s="95"/>
      <c r="X720" s="95"/>
    </row>
    <row r="721" spans="1:24" ht="21" customHeight="1">
      <c r="A721" s="9" t="s">
        <v>112</v>
      </c>
      <c r="B721" s="28" t="s">
        <v>40</v>
      </c>
      <c r="C721" s="28" t="s">
        <v>37</v>
      </c>
      <c r="D721" s="61" t="s">
        <v>39</v>
      </c>
      <c r="E721" s="15" t="s">
        <v>41</v>
      </c>
      <c r="F721" s="61" t="s">
        <v>27</v>
      </c>
      <c r="G721" s="51" t="s">
        <v>28</v>
      </c>
      <c r="H721" s="64" t="s">
        <v>43</v>
      </c>
      <c r="I721" s="21" t="s">
        <v>20</v>
      </c>
      <c r="J721" s="31" t="s">
        <v>21</v>
      </c>
      <c r="K721" s="31" t="s">
        <v>22</v>
      </c>
      <c r="L721" s="32" t="s">
        <v>111</v>
      </c>
      <c r="M721" s="36" t="s">
        <v>46</v>
      </c>
      <c r="N721" s="33" t="s">
        <v>113</v>
      </c>
      <c r="O721" s="100" t="s">
        <v>12</v>
      </c>
      <c r="P721" s="34" t="s">
        <v>13</v>
      </c>
      <c r="U721" s="95"/>
      <c r="V721" s="95"/>
      <c r="W721" s="95"/>
      <c r="X721" s="95"/>
    </row>
    <row r="722" spans="1:24" ht="21" customHeight="1">
      <c r="A722" s="4"/>
      <c r="B722" s="3"/>
      <c r="C722" s="3"/>
      <c r="D722" s="135"/>
      <c r="E722" s="16"/>
      <c r="F722" s="79"/>
      <c r="G722" s="68">
        <v>10000</v>
      </c>
      <c r="H722" s="65">
        <v>0.15</v>
      </c>
      <c r="I722" s="19">
        <f>E722+F722</f>
        <v>0</v>
      </c>
      <c r="J722" s="2">
        <f>I722+H722</f>
        <v>0.15</v>
      </c>
      <c r="K722" s="2">
        <f>I722-H722</f>
        <v>-0.15</v>
      </c>
      <c r="L722" s="47"/>
      <c r="M722" s="47"/>
      <c r="N722" s="1"/>
      <c r="O722" s="101" t="str">
        <f>IF(L722&lt;&gt;"",IF(M722="○",100,IF(M722="×",-100,"")),"")</f>
        <v/>
      </c>
      <c r="P722" s="45" t="str">
        <f>IF(M722="○","勝",IF(M722="×","敗",""))</f>
        <v/>
      </c>
      <c r="U722" s="95">
        <f>IF(AND(V722="",W722="")=TRUE,0,IF(AND(V722="勝",W722="敗")=TRUE,1,IF(AND(W722="勝",V722="敗")=TRUE,1,IF(AND(V722="勝",W722="")=TRUE,2,IF(AND(W722="勝",V722="")=TRUE,2,IF(AND(V722="敗",W722="")=TRUE,3,IF(AND(W722="敗",V722="")=TRUE,3,0)))))))</f>
        <v>0</v>
      </c>
      <c r="V722" s="95" t="str">
        <f>IF(L722="","",P722)</f>
        <v/>
      </c>
      <c r="W722" s="95" t="str">
        <f>IF(L724="","",P724)</f>
        <v/>
      </c>
      <c r="X722" s="95"/>
    </row>
    <row r="723" spans="1:24" ht="21" customHeight="1">
      <c r="A723" s="5">
        <v>180</v>
      </c>
      <c r="B723" s="140"/>
      <c r="C723" s="141" t="str">
        <f>IF(B723="","",TEXT(B723,"(aaa)"))</f>
        <v/>
      </c>
      <c r="D723" s="62" t="s">
        <v>39</v>
      </c>
      <c r="E723" s="11" t="s">
        <v>42</v>
      </c>
      <c r="F723" s="70" t="s">
        <v>27</v>
      </c>
      <c r="G723" s="63" t="s">
        <v>28</v>
      </c>
      <c r="H723" s="66" t="s">
        <v>44</v>
      </c>
      <c r="I723" s="20" t="s">
        <v>19</v>
      </c>
      <c r="J723" s="76" t="s">
        <v>21</v>
      </c>
      <c r="K723" s="76" t="s">
        <v>22</v>
      </c>
      <c r="L723" s="35" t="s">
        <v>111</v>
      </c>
      <c r="M723" s="48"/>
      <c r="N723" s="1"/>
      <c r="O723" s="101" t="str">
        <f>IF(AND(O722="",O724="")=TRUE,"",V723/SUM(V723:X723)*100)</f>
        <v/>
      </c>
      <c r="P723" s="45" t="str">
        <f>IF(AND(L722="",L724="")=TRUE,"",V723&amp;"勝"&amp;W723&amp;"敗"&amp;X723&amp;"引")</f>
        <v/>
      </c>
      <c r="U723" s="95"/>
      <c r="V723" s="95">
        <f>IF(U722=2,V719+1,IF(U722=0,0,V719))</f>
        <v>0</v>
      </c>
      <c r="W723" s="95">
        <f>IF(U722=3,W719+1,IF(U722=0,0,W719))</f>
        <v>0</v>
      </c>
      <c r="X723" s="95">
        <f>IF(U722=1,X719+1,X719)</f>
        <v>0</v>
      </c>
    </row>
    <row r="724" spans="1:24" ht="21" customHeight="1" thickBot="1">
      <c r="A724" s="6"/>
      <c r="B724" s="7"/>
      <c r="C724" s="7"/>
      <c r="D724" s="75"/>
      <c r="E724" s="17"/>
      <c r="F724" s="80"/>
      <c r="G724" s="105">
        <v>10000</v>
      </c>
      <c r="H724" s="67">
        <v>0.15</v>
      </c>
      <c r="I724" s="22">
        <f>E724+F724</f>
        <v>0</v>
      </c>
      <c r="J724" s="57">
        <f>I724-H724</f>
        <v>-0.15</v>
      </c>
      <c r="K724" s="57">
        <f>I724+H724</f>
        <v>0.15</v>
      </c>
      <c r="L724" s="53"/>
      <c r="M724" s="53"/>
      <c r="N724" s="8"/>
      <c r="O724" s="103" t="str">
        <f>IF(L724&lt;&gt;"",IF(M724="○",100,IF(M724="×",-100,"")),"")</f>
        <v/>
      </c>
      <c r="P724" s="54" t="str">
        <f>IF(M724="○","勝",IF(M724="×","敗",""))</f>
        <v/>
      </c>
      <c r="Q724" s="185"/>
      <c r="R724" s="186"/>
      <c r="S724" s="186"/>
      <c r="T724" s="187"/>
      <c r="U724" s="95"/>
      <c r="V724" s="95"/>
      <c r="W724" s="95"/>
      <c r="X724" s="95"/>
    </row>
    <row r="725" spans="1:24" ht="21" customHeight="1">
      <c r="A725" s="9" t="s">
        <v>112</v>
      </c>
      <c r="B725" s="28" t="s">
        <v>40</v>
      </c>
      <c r="C725" s="28" t="s">
        <v>37</v>
      </c>
      <c r="D725" s="61" t="s">
        <v>39</v>
      </c>
      <c r="E725" s="15" t="s">
        <v>41</v>
      </c>
      <c r="F725" s="61" t="s">
        <v>27</v>
      </c>
      <c r="G725" s="51" t="s">
        <v>28</v>
      </c>
      <c r="H725" s="64" t="s">
        <v>43</v>
      </c>
      <c r="I725" s="21" t="s">
        <v>20</v>
      </c>
      <c r="J725" s="31" t="s">
        <v>21</v>
      </c>
      <c r="K725" s="31" t="s">
        <v>22</v>
      </c>
      <c r="L725" s="32" t="s">
        <v>111</v>
      </c>
      <c r="M725" s="36" t="s">
        <v>46</v>
      </c>
      <c r="N725" s="33" t="s">
        <v>113</v>
      </c>
      <c r="O725" s="100" t="s">
        <v>12</v>
      </c>
      <c r="P725" s="34" t="s">
        <v>13</v>
      </c>
      <c r="U725" s="95"/>
      <c r="V725" s="95"/>
      <c r="W725" s="95"/>
      <c r="X725" s="95"/>
    </row>
    <row r="726" spans="1:24" ht="21" customHeight="1">
      <c r="A726" s="4"/>
      <c r="B726" s="3"/>
      <c r="C726" s="3"/>
      <c r="D726" s="135"/>
      <c r="E726" s="16"/>
      <c r="F726" s="79"/>
      <c r="G726" s="68">
        <v>10000</v>
      </c>
      <c r="H726" s="65">
        <v>0.15</v>
      </c>
      <c r="I726" s="19">
        <f>E726+F726</f>
        <v>0</v>
      </c>
      <c r="J726" s="2">
        <f>I726+H726</f>
        <v>0.15</v>
      </c>
      <c r="K726" s="2">
        <f>I726-H726</f>
        <v>-0.15</v>
      </c>
      <c r="L726" s="47"/>
      <c r="M726" s="47"/>
      <c r="N726" s="1"/>
      <c r="O726" s="101" t="str">
        <f>IF(L726&lt;&gt;"",IF(M726="○",100,IF(M726="×",-100,"")),"")</f>
        <v/>
      </c>
      <c r="P726" s="45" t="str">
        <f>IF(M726="○","勝",IF(M726="×","敗",""))</f>
        <v/>
      </c>
      <c r="U726" s="95">
        <f>IF(AND(V726="",W726="")=TRUE,0,IF(AND(V726="勝",W726="敗")=TRUE,1,IF(AND(W726="勝",V726="敗")=TRUE,1,IF(AND(V726="勝",W726="")=TRUE,2,IF(AND(W726="勝",V726="")=TRUE,2,IF(AND(V726="敗",W726="")=TRUE,3,IF(AND(W726="敗",V726="")=TRUE,3,0)))))))</f>
        <v>0</v>
      </c>
      <c r="V726" s="95" t="str">
        <f>IF(L726="","",P726)</f>
        <v/>
      </c>
      <c r="W726" s="95" t="str">
        <f>IF(L728="","",P728)</f>
        <v/>
      </c>
      <c r="X726" s="95"/>
    </row>
    <row r="727" spans="1:24" ht="21" customHeight="1">
      <c r="A727" s="5">
        <v>181</v>
      </c>
      <c r="B727" s="140"/>
      <c r="C727" s="141" t="str">
        <f>IF(B727="","",TEXT(B727,"(aaa)"))</f>
        <v/>
      </c>
      <c r="D727" s="62" t="s">
        <v>39</v>
      </c>
      <c r="E727" s="11" t="s">
        <v>42</v>
      </c>
      <c r="F727" s="70" t="s">
        <v>27</v>
      </c>
      <c r="G727" s="63" t="s">
        <v>28</v>
      </c>
      <c r="H727" s="66" t="s">
        <v>44</v>
      </c>
      <c r="I727" s="20" t="s">
        <v>19</v>
      </c>
      <c r="J727" s="76" t="s">
        <v>21</v>
      </c>
      <c r="K727" s="76" t="s">
        <v>22</v>
      </c>
      <c r="L727" s="35" t="s">
        <v>111</v>
      </c>
      <c r="M727" s="48"/>
      <c r="N727" s="1"/>
      <c r="O727" s="101" t="str">
        <f>IF(AND(O726="",O728="")=TRUE,"",V727/SUM(V727:X727)*100)</f>
        <v/>
      </c>
      <c r="P727" s="45" t="str">
        <f>IF(AND(L726="",L728="")=TRUE,"",V727&amp;"勝"&amp;W727&amp;"敗"&amp;X727&amp;"引")</f>
        <v/>
      </c>
      <c r="U727" s="95"/>
      <c r="V727" s="95">
        <f>IF(U726=2,V723+1,IF(U726=0,0,V723))</f>
        <v>0</v>
      </c>
      <c r="W727" s="95">
        <f>IF(U726=3,W723+1,IF(U726=0,0,W723))</f>
        <v>0</v>
      </c>
      <c r="X727" s="95">
        <f>IF(U726=1,X723+1,X723)</f>
        <v>0</v>
      </c>
    </row>
    <row r="728" spans="1:24" ht="21" customHeight="1" thickBot="1">
      <c r="A728" s="6"/>
      <c r="B728" s="7"/>
      <c r="C728" s="7"/>
      <c r="D728" s="75"/>
      <c r="E728" s="17"/>
      <c r="F728" s="80"/>
      <c r="G728" s="105">
        <v>10000</v>
      </c>
      <c r="H728" s="67">
        <v>0.15</v>
      </c>
      <c r="I728" s="22">
        <f>E728+F728</f>
        <v>0</v>
      </c>
      <c r="J728" s="57">
        <f>I728-H728</f>
        <v>-0.15</v>
      </c>
      <c r="K728" s="57">
        <f>I728+H728</f>
        <v>0.15</v>
      </c>
      <c r="L728" s="53"/>
      <c r="M728" s="53"/>
      <c r="N728" s="8"/>
      <c r="O728" s="103" t="str">
        <f>IF(L728&lt;&gt;"",IF(M728="○",100,IF(M728="×",-100,"")),"")</f>
        <v/>
      </c>
      <c r="P728" s="54" t="str">
        <f>IF(M728="○","勝",IF(M728="×","敗",""))</f>
        <v/>
      </c>
      <c r="Q728" s="185"/>
      <c r="R728" s="186"/>
      <c r="S728" s="186"/>
      <c r="T728" s="187"/>
      <c r="U728" s="95"/>
      <c r="V728" s="95"/>
      <c r="W728" s="95"/>
      <c r="X728" s="95"/>
    </row>
    <row r="729" spans="1:24" ht="21" customHeight="1">
      <c r="A729" s="9" t="s">
        <v>112</v>
      </c>
      <c r="B729" s="28" t="s">
        <v>40</v>
      </c>
      <c r="C729" s="28" t="s">
        <v>37</v>
      </c>
      <c r="D729" s="61" t="s">
        <v>39</v>
      </c>
      <c r="E729" s="15" t="s">
        <v>41</v>
      </c>
      <c r="F729" s="61" t="s">
        <v>27</v>
      </c>
      <c r="G729" s="51" t="s">
        <v>28</v>
      </c>
      <c r="H729" s="64" t="s">
        <v>43</v>
      </c>
      <c r="I729" s="21" t="s">
        <v>20</v>
      </c>
      <c r="J729" s="31" t="s">
        <v>21</v>
      </c>
      <c r="K729" s="31" t="s">
        <v>22</v>
      </c>
      <c r="L729" s="32" t="s">
        <v>111</v>
      </c>
      <c r="M729" s="36" t="s">
        <v>46</v>
      </c>
      <c r="N729" s="33" t="s">
        <v>113</v>
      </c>
      <c r="O729" s="100" t="s">
        <v>12</v>
      </c>
      <c r="P729" s="34" t="s">
        <v>13</v>
      </c>
      <c r="U729" s="95"/>
      <c r="V729" s="95"/>
      <c r="W729" s="95"/>
      <c r="X729" s="95"/>
    </row>
    <row r="730" spans="1:24" ht="21" customHeight="1">
      <c r="A730" s="4"/>
      <c r="B730" s="3"/>
      <c r="C730" s="3"/>
      <c r="D730" s="135"/>
      <c r="E730" s="16"/>
      <c r="F730" s="79"/>
      <c r="G730" s="68">
        <v>10000</v>
      </c>
      <c r="H730" s="65">
        <v>0.15</v>
      </c>
      <c r="I730" s="19">
        <f>E730+F730</f>
        <v>0</v>
      </c>
      <c r="J730" s="2">
        <f>I730+H730</f>
        <v>0.15</v>
      </c>
      <c r="K730" s="2">
        <f>I730-H730</f>
        <v>-0.15</v>
      </c>
      <c r="L730" s="47"/>
      <c r="M730" s="47"/>
      <c r="N730" s="1"/>
      <c r="O730" s="101" t="str">
        <f>IF(L730&lt;&gt;"",IF(M730="○",100,IF(M730="×",-100,"")),"")</f>
        <v/>
      </c>
      <c r="P730" s="45" t="str">
        <f>IF(M730="○","勝",IF(M730="×","敗",""))</f>
        <v/>
      </c>
      <c r="U730" s="95">
        <f>IF(AND(V730="",W730="")=TRUE,0,IF(AND(V730="勝",W730="敗")=TRUE,1,IF(AND(W730="勝",V730="敗")=TRUE,1,IF(AND(V730="勝",W730="")=TRUE,2,IF(AND(W730="勝",V730="")=TRUE,2,IF(AND(V730="敗",W730="")=TRUE,3,IF(AND(W730="敗",V730="")=TRUE,3,0)))))))</f>
        <v>0</v>
      </c>
      <c r="V730" s="95" t="str">
        <f>IF(L730="","",P730)</f>
        <v/>
      </c>
      <c r="W730" s="95" t="str">
        <f>IF(L732="","",P732)</f>
        <v/>
      </c>
      <c r="X730" s="95"/>
    </row>
    <row r="731" spans="1:24" ht="21" customHeight="1">
      <c r="A731" s="5">
        <v>182</v>
      </c>
      <c r="B731" s="140"/>
      <c r="C731" s="141" t="str">
        <f>IF(B731="","",TEXT(B731,"(aaa)"))</f>
        <v/>
      </c>
      <c r="D731" s="62" t="s">
        <v>39</v>
      </c>
      <c r="E731" s="11" t="s">
        <v>42</v>
      </c>
      <c r="F731" s="70" t="s">
        <v>27</v>
      </c>
      <c r="G731" s="63" t="s">
        <v>28</v>
      </c>
      <c r="H731" s="66" t="s">
        <v>44</v>
      </c>
      <c r="I731" s="20" t="s">
        <v>19</v>
      </c>
      <c r="J731" s="76" t="s">
        <v>21</v>
      </c>
      <c r="K731" s="76" t="s">
        <v>22</v>
      </c>
      <c r="L731" s="35" t="s">
        <v>111</v>
      </c>
      <c r="M731" s="48"/>
      <c r="N731" s="1"/>
      <c r="O731" s="101" t="str">
        <f>IF(AND(O730="",O732="")=TRUE,"",V731/SUM(V731:X731)*100)</f>
        <v/>
      </c>
      <c r="P731" s="45" t="str">
        <f>IF(AND(L730="",L732="")=TRUE,"",V731&amp;"勝"&amp;W731&amp;"敗"&amp;X731&amp;"引")</f>
        <v/>
      </c>
      <c r="U731" s="95"/>
      <c r="V731" s="95">
        <f>IF(U730=2,V727+1,IF(U730=0,0,V727))</f>
        <v>0</v>
      </c>
      <c r="W731" s="95">
        <f>IF(U730=3,W727+1,IF(U730=0,0,W727))</f>
        <v>0</v>
      </c>
      <c r="X731" s="95">
        <f>IF(U730=1,X727+1,X727)</f>
        <v>0</v>
      </c>
    </row>
    <row r="732" spans="1:24" ht="21" customHeight="1" thickBot="1">
      <c r="A732" s="6"/>
      <c r="B732" s="7"/>
      <c r="C732" s="7"/>
      <c r="D732" s="75"/>
      <c r="E732" s="17"/>
      <c r="F732" s="80"/>
      <c r="G732" s="105">
        <v>10000</v>
      </c>
      <c r="H732" s="67">
        <v>0.15</v>
      </c>
      <c r="I732" s="22">
        <f>E732+F732</f>
        <v>0</v>
      </c>
      <c r="J732" s="57">
        <f>I732-H732</f>
        <v>-0.15</v>
      </c>
      <c r="K732" s="57">
        <f>I732+H732</f>
        <v>0.15</v>
      </c>
      <c r="L732" s="53"/>
      <c r="M732" s="53"/>
      <c r="N732" s="8"/>
      <c r="O732" s="103" t="str">
        <f>IF(L732&lt;&gt;"",IF(M732="○",100,IF(M732="×",-100,"")),"")</f>
        <v/>
      </c>
      <c r="P732" s="54" t="str">
        <f>IF(M732="○","勝",IF(M732="×","敗",""))</f>
        <v/>
      </c>
      <c r="Q732" s="185"/>
      <c r="R732" s="186"/>
      <c r="S732" s="186"/>
      <c r="T732" s="187"/>
      <c r="U732" s="95"/>
      <c r="V732" s="95"/>
      <c r="W732" s="95"/>
      <c r="X732" s="95"/>
    </row>
    <row r="733" spans="1:24" ht="21" customHeight="1">
      <c r="A733" s="9" t="s">
        <v>112</v>
      </c>
      <c r="B733" s="28" t="s">
        <v>40</v>
      </c>
      <c r="C733" s="28" t="s">
        <v>37</v>
      </c>
      <c r="D733" s="61" t="s">
        <v>39</v>
      </c>
      <c r="E733" s="15" t="s">
        <v>41</v>
      </c>
      <c r="F733" s="61" t="s">
        <v>27</v>
      </c>
      <c r="G733" s="51" t="s">
        <v>28</v>
      </c>
      <c r="H733" s="64" t="s">
        <v>43</v>
      </c>
      <c r="I733" s="21" t="s">
        <v>20</v>
      </c>
      <c r="J733" s="31" t="s">
        <v>21</v>
      </c>
      <c r="K733" s="31" t="s">
        <v>22</v>
      </c>
      <c r="L733" s="32" t="s">
        <v>111</v>
      </c>
      <c r="M733" s="36" t="s">
        <v>46</v>
      </c>
      <c r="N733" s="33" t="s">
        <v>113</v>
      </c>
      <c r="O733" s="100" t="s">
        <v>12</v>
      </c>
      <c r="P733" s="34" t="s">
        <v>13</v>
      </c>
      <c r="U733" s="95"/>
      <c r="V733" s="95"/>
      <c r="W733" s="95"/>
      <c r="X733" s="95"/>
    </row>
    <row r="734" spans="1:24" ht="21" customHeight="1">
      <c r="A734" s="4"/>
      <c r="B734" s="3"/>
      <c r="C734" s="3"/>
      <c r="D734" s="135"/>
      <c r="E734" s="16"/>
      <c r="F734" s="79"/>
      <c r="G734" s="68">
        <v>10000</v>
      </c>
      <c r="H734" s="65">
        <v>0.15</v>
      </c>
      <c r="I734" s="19">
        <f>E734+F734</f>
        <v>0</v>
      </c>
      <c r="J734" s="2">
        <f>I734+H734</f>
        <v>0.15</v>
      </c>
      <c r="K734" s="2">
        <f>I734-H734</f>
        <v>-0.15</v>
      </c>
      <c r="L734" s="47"/>
      <c r="M734" s="47"/>
      <c r="N734" s="1"/>
      <c r="O734" s="101" t="str">
        <f>IF(L734&lt;&gt;"",IF(M734="○",100,IF(M734="×",-100,"")),"")</f>
        <v/>
      </c>
      <c r="P734" s="45" t="str">
        <f>IF(M734="○","勝",IF(M734="×","敗",""))</f>
        <v/>
      </c>
      <c r="U734" s="95">
        <f>IF(AND(V734="",W734="")=TRUE,0,IF(AND(V734="勝",W734="敗")=TRUE,1,IF(AND(W734="勝",V734="敗")=TRUE,1,IF(AND(V734="勝",W734="")=TRUE,2,IF(AND(W734="勝",V734="")=TRUE,2,IF(AND(V734="敗",W734="")=TRUE,3,IF(AND(W734="敗",V734="")=TRUE,3,0)))))))</f>
        <v>0</v>
      </c>
      <c r="V734" s="95" t="str">
        <f>IF(L734="","",P734)</f>
        <v/>
      </c>
      <c r="W734" s="95" t="str">
        <f>IF(L736="","",P736)</f>
        <v/>
      </c>
      <c r="X734" s="95"/>
    </row>
    <row r="735" spans="1:24" ht="21" customHeight="1">
      <c r="A735" s="5">
        <v>183</v>
      </c>
      <c r="B735" s="140"/>
      <c r="C735" s="141" t="str">
        <f>IF(B735="","",TEXT(B735,"(aaa)"))</f>
        <v/>
      </c>
      <c r="D735" s="62" t="s">
        <v>39</v>
      </c>
      <c r="E735" s="11" t="s">
        <v>42</v>
      </c>
      <c r="F735" s="70" t="s">
        <v>27</v>
      </c>
      <c r="G735" s="63" t="s">
        <v>28</v>
      </c>
      <c r="H735" s="66" t="s">
        <v>44</v>
      </c>
      <c r="I735" s="20" t="s">
        <v>19</v>
      </c>
      <c r="J735" s="76" t="s">
        <v>21</v>
      </c>
      <c r="K735" s="76" t="s">
        <v>22</v>
      </c>
      <c r="L735" s="35" t="s">
        <v>111</v>
      </c>
      <c r="M735" s="48"/>
      <c r="N735" s="1"/>
      <c r="O735" s="101" t="str">
        <f>IF(AND(O734="",O736="")=TRUE,"",V735/SUM(V735:X735)*100)</f>
        <v/>
      </c>
      <c r="P735" s="45" t="str">
        <f>IF(AND(L734="",L736="")=TRUE,"",V735&amp;"勝"&amp;W735&amp;"敗"&amp;X735&amp;"引")</f>
        <v/>
      </c>
      <c r="U735" s="95"/>
      <c r="V735" s="95">
        <f>IF(U734=2,V731+1,IF(U734=0,0,V731))</f>
        <v>0</v>
      </c>
      <c r="W735" s="95">
        <f>IF(U734=3,W731+1,IF(U734=0,0,W731))</f>
        <v>0</v>
      </c>
      <c r="X735" s="95">
        <f>IF(U734=1,X731+1,X731)</f>
        <v>0</v>
      </c>
    </row>
    <row r="736" spans="1:24" ht="21" customHeight="1" thickBot="1">
      <c r="A736" s="6"/>
      <c r="B736" s="7"/>
      <c r="C736" s="7"/>
      <c r="D736" s="75"/>
      <c r="E736" s="17"/>
      <c r="F736" s="80"/>
      <c r="G736" s="105">
        <v>10000</v>
      </c>
      <c r="H736" s="67">
        <v>0.15</v>
      </c>
      <c r="I736" s="22">
        <f>E736+F736</f>
        <v>0</v>
      </c>
      <c r="J736" s="57">
        <f>I736-H736</f>
        <v>-0.15</v>
      </c>
      <c r="K736" s="57">
        <f>I736+H736</f>
        <v>0.15</v>
      </c>
      <c r="L736" s="53"/>
      <c r="M736" s="53"/>
      <c r="N736" s="8"/>
      <c r="O736" s="103" t="str">
        <f>IF(L736&lt;&gt;"",IF(M736="○",100,IF(M736="×",-100,"")),"")</f>
        <v/>
      </c>
      <c r="P736" s="54" t="str">
        <f>IF(M736="○","勝",IF(M736="×","敗",""))</f>
        <v/>
      </c>
      <c r="Q736" s="185"/>
      <c r="R736" s="186"/>
      <c r="S736" s="186"/>
      <c r="T736" s="187"/>
      <c r="U736" s="95"/>
      <c r="V736" s="95"/>
      <c r="W736" s="95"/>
      <c r="X736" s="95"/>
    </row>
    <row r="737" spans="1:24" ht="21" customHeight="1">
      <c r="A737" s="9" t="s">
        <v>112</v>
      </c>
      <c r="B737" s="28" t="s">
        <v>40</v>
      </c>
      <c r="C737" s="28" t="s">
        <v>37</v>
      </c>
      <c r="D737" s="61" t="s">
        <v>39</v>
      </c>
      <c r="E737" s="15" t="s">
        <v>41</v>
      </c>
      <c r="F737" s="61" t="s">
        <v>27</v>
      </c>
      <c r="G737" s="51" t="s">
        <v>28</v>
      </c>
      <c r="H737" s="64" t="s">
        <v>43</v>
      </c>
      <c r="I737" s="21" t="s">
        <v>20</v>
      </c>
      <c r="J737" s="31" t="s">
        <v>21</v>
      </c>
      <c r="K737" s="31" t="s">
        <v>22</v>
      </c>
      <c r="L737" s="32" t="s">
        <v>111</v>
      </c>
      <c r="M737" s="36" t="s">
        <v>46</v>
      </c>
      <c r="N737" s="33" t="s">
        <v>113</v>
      </c>
      <c r="O737" s="100" t="s">
        <v>12</v>
      </c>
      <c r="P737" s="34" t="s">
        <v>13</v>
      </c>
      <c r="U737" s="95"/>
      <c r="V737" s="95"/>
      <c r="W737" s="95"/>
      <c r="X737" s="95"/>
    </row>
    <row r="738" spans="1:24" ht="21" customHeight="1">
      <c r="A738" s="4"/>
      <c r="B738" s="3"/>
      <c r="C738" s="3"/>
      <c r="D738" s="135"/>
      <c r="E738" s="16"/>
      <c r="F738" s="79"/>
      <c r="G738" s="68">
        <v>10000</v>
      </c>
      <c r="H738" s="65">
        <v>0.15</v>
      </c>
      <c r="I738" s="19">
        <f>E738+F738</f>
        <v>0</v>
      </c>
      <c r="J738" s="2">
        <f>I738+H738</f>
        <v>0.15</v>
      </c>
      <c r="K738" s="2">
        <f>I738-H738</f>
        <v>-0.15</v>
      </c>
      <c r="L738" s="47"/>
      <c r="M738" s="47"/>
      <c r="N738" s="1"/>
      <c r="O738" s="101" t="str">
        <f>IF(L738&lt;&gt;"",IF(M738="○",100,IF(M738="×",-100,"")),"")</f>
        <v/>
      </c>
      <c r="P738" s="45" t="str">
        <f>IF(M738="○","勝",IF(M738="×","敗",""))</f>
        <v/>
      </c>
      <c r="U738" s="95">
        <f>IF(AND(V738="",W738="")=TRUE,0,IF(AND(V738="勝",W738="敗")=TRUE,1,IF(AND(W738="勝",V738="敗")=TRUE,1,IF(AND(V738="勝",W738="")=TRUE,2,IF(AND(W738="勝",V738="")=TRUE,2,IF(AND(V738="敗",W738="")=TRUE,3,IF(AND(W738="敗",V738="")=TRUE,3,0)))))))</f>
        <v>0</v>
      </c>
      <c r="V738" s="95" t="str">
        <f>IF(L738="","",P738)</f>
        <v/>
      </c>
      <c r="W738" s="95" t="str">
        <f>IF(L740="","",P740)</f>
        <v/>
      </c>
      <c r="X738" s="95"/>
    </row>
    <row r="739" spans="1:24" ht="21" customHeight="1">
      <c r="A739" s="5">
        <v>184</v>
      </c>
      <c r="B739" s="140"/>
      <c r="C739" s="141" t="str">
        <f>IF(B739="","",TEXT(B739,"(aaa)"))</f>
        <v/>
      </c>
      <c r="D739" s="62" t="s">
        <v>39</v>
      </c>
      <c r="E739" s="11" t="s">
        <v>42</v>
      </c>
      <c r="F739" s="70" t="s">
        <v>27</v>
      </c>
      <c r="G739" s="63" t="s">
        <v>28</v>
      </c>
      <c r="H739" s="66" t="s">
        <v>44</v>
      </c>
      <c r="I739" s="20" t="s">
        <v>19</v>
      </c>
      <c r="J739" s="76" t="s">
        <v>21</v>
      </c>
      <c r="K739" s="76" t="s">
        <v>22</v>
      </c>
      <c r="L739" s="35" t="s">
        <v>111</v>
      </c>
      <c r="M739" s="48"/>
      <c r="N739" s="1"/>
      <c r="O739" s="101" t="str">
        <f>IF(AND(O738="",O740="")=TRUE,"",V739/SUM(V739:X739)*100)</f>
        <v/>
      </c>
      <c r="P739" s="45" t="str">
        <f>IF(AND(L738="",L740="")=TRUE,"",V739&amp;"勝"&amp;W739&amp;"敗"&amp;X739&amp;"引")</f>
        <v/>
      </c>
      <c r="U739" s="95"/>
      <c r="V739" s="95">
        <f>IF(U738=2,V735+1,IF(U738=0,0,V735))</f>
        <v>0</v>
      </c>
      <c r="W739" s="95">
        <f>IF(U738=3,W735+1,IF(U738=0,0,W735))</f>
        <v>0</v>
      </c>
      <c r="X739" s="95">
        <f>IF(U738=1,X735+1,X735)</f>
        <v>0</v>
      </c>
    </row>
    <row r="740" spans="1:24" ht="21" customHeight="1" thickBot="1">
      <c r="A740" s="6"/>
      <c r="B740" s="7"/>
      <c r="C740" s="7"/>
      <c r="D740" s="75"/>
      <c r="E740" s="17"/>
      <c r="F740" s="80"/>
      <c r="G740" s="105">
        <v>10000</v>
      </c>
      <c r="H740" s="67">
        <v>0.15</v>
      </c>
      <c r="I740" s="22">
        <f>E740+F740</f>
        <v>0</v>
      </c>
      <c r="J740" s="57">
        <f>I740-H740</f>
        <v>-0.15</v>
      </c>
      <c r="K740" s="57">
        <f>I740+H740</f>
        <v>0.15</v>
      </c>
      <c r="L740" s="53"/>
      <c r="M740" s="53"/>
      <c r="N740" s="8"/>
      <c r="O740" s="103" t="str">
        <f>IF(L740&lt;&gt;"",IF(M740="○",100,IF(M740="×",-100,"")),"")</f>
        <v/>
      </c>
      <c r="P740" s="54" t="str">
        <f>IF(M740="○","勝",IF(M740="×","敗",""))</f>
        <v/>
      </c>
      <c r="Q740" s="185"/>
      <c r="R740" s="186"/>
      <c r="S740" s="186"/>
      <c r="T740" s="187"/>
      <c r="U740" s="95"/>
      <c r="V740" s="95"/>
      <c r="W740" s="95"/>
      <c r="X740" s="95"/>
    </row>
    <row r="741" spans="1:24" ht="21" customHeight="1">
      <c r="A741" s="9" t="s">
        <v>112</v>
      </c>
      <c r="B741" s="28" t="s">
        <v>40</v>
      </c>
      <c r="C741" s="28" t="s">
        <v>37</v>
      </c>
      <c r="D741" s="61" t="s">
        <v>39</v>
      </c>
      <c r="E741" s="15" t="s">
        <v>41</v>
      </c>
      <c r="F741" s="61" t="s">
        <v>27</v>
      </c>
      <c r="G741" s="51" t="s">
        <v>28</v>
      </c>
      <c r="H741" s="64" t="s">
        <v>43</v>
      </c>
      <c r="I741" s="21" t="s">
        <v>20</v>
      </c>
      <c r="J741" s="31" t="s">
        <v>21</v>
      </c>
      <c r="K741" s="31" t="s">
        <v>22</v>
      </c>
      <c r="L741" s="32" t="s">
        <v>111</v>
      </c>
      <c r="M741" s="36" t="s">
        <v>46</v>
      </c>
      <c r="N741" s="33" t="s">
        <v>113</v>
      </c>
      <c r="O741" s="100" t="s">
        <v>12</v>
      </c>
      <c r="P741" s="34" t="s">
        <v>13</v>
      </c>
      <c r="U741" s="95"/>
      <c r="V741" s="95"/>
      <c r="W741" s="95"/>
      <c r="X741" s="95"/>
    </row>
    <row r="742" spans="1:24" ht="21" customHeight="1">
      <c r="A742" s="4"/>
      <c r="B742" s="3"/>
      <c r="C742" s="3"/>
      <c r="D742" s="135"/>
      <c r="E742" s="16"/>
      <c r="F742" s="79"/>
      <c r="G742" s="68">
        <v>10000</v>
      </c>
      <c r="H742" s="65">
        <v>0.15</v>
      </c>
      <c r="I742" s="19">
        <f>E742+F742</f>
        <v>0</v>
      </c>
      <c r="J742" s="2">
        <f>I742+H742</f>
        <v>0.15</v>
      </c>
      <c r="K742" s="2">
        <f>I742-H742</f>
        <v>-0.15</v>
      </c>
      <c r="L742" s="47"/>
      <c r="M742" s="47"/>
      <c r="N742" s="1"/>
      <c r="O742" s="101" t="str">
        <f>IF(L742&lt;&gt;"",IF(M742="○",100,IF(M742="×",-100,"")),"")</f>
        <v/>
      </c>
      <c r="P742" s="45" t="str">
        <f>IF(M742="○","勝",IF(M742="×","敗",""))</f>
        <v/>
      </c>
      <c r="U742" s="95">
        <f>IF(AND(V742="",W742="")=TRUE,0,IF(AND(V742="勝",W742="敗")=TRUE,1,IF(AND(W742="勝",V742="敗")=TRUE,1,IF(AND(V742="勝",W742="")=TRUE,2,IF(AND(W742="勝",V742="")=TRUE,2,IF(AND(V742="敗",W742="")=TRUE,3,IF(AND(W742="敗",V742="")=TRUE,3,0)))))))</f>
        <v>0</v>
      </c>
      <c r="V742" s="95" t="str">
        <f>IF(L742="","",P742)</f>
        <v/>
      </c>
      <c r="W742" s="95" t="str">
        <f>IF(L744="","",P744)</f>
        <v/>
      </c>
      <c r="X742" s="95"/>
    </row>
    <row r="743" spans="1:24" ht="21" customHeight="1">
      <c r="A743" s="5">
        <v>185</v>
      </c>
      <c r="B743" s="140"/>
      <c r="C743" s="141" t="str">
        <f>IF(B743="","",TEXT(B743,"(aaa)"))</f>
        <v/>
      </c>
      <c r="D743" s="62" t="s">
        <v>39</v>
      </c>
      <c r="E743" s="11" t="s">
        <v>42</v>
      </c>
      <c r="F743" s="70" t="s">
        <v>27</v>
      </c>
      <c r="G743" s="63" t="s">
        <v>28</v>
      </c>
      <c r="H743" s="66" t="s">
        <v>44</v>
      </c>
      <c r="I743" s="20" t="s">
        <v>19</v>
      </c>
      <c r="J743" s="76" t="s">
        <v>21</v>
      </c>
      <c r="K743" s="76" t="s">
        <v>22</v>
      </c>
      <c r="L743" s="35" t="s">
        <v>111</v>
      </c>
      <c r="M743" s="48"/>
      <c r="N743" s="1"/>
      <c r="O743" s="101" t="str">
        <f>IF(AND(O742="",O744="")=TRUE,"",V743/SUM(V743:X743)*100)</f>
        <v/>
      </c>
      <c r="P743" s="45" t="str">
        <f>IF(AND(L742="",L744="")=TRUE,"",V743&amp;"勝"&amp;W743&amp;"敗"&amp;X743&amp;"引")</f>
        <v/>
      </c>
      <c r="U743" s="95"/>
      <c r="V743" s="95">
        <f>IF(U742=2,V739+1,IF(U742=0,0,V739))</f>
        <v>0</v>
      </c>
      <c r="W743" s="95">
        <f>IF(U742=3,W739+1,IF(U742=0,0,W739))</f>
        <v>0</v>
      </c>
      <c r="X743" s="95">
        <f>IF(U742=1,X739+1,X739)</f>
        <v>0</v>
      </c>
    </row>
    <row r="744" spans="1:24" ht="21" customHeight="1" thickBot="1">
      <c r="A744" s="6"/>
      <c r="B744" s="7"/>
      <c r="C744" s="7"/>
      <c r="D744" s="75"/>
      <c r="E744" s="17"/>
      <c r="F744" s="80"/>
      <c r="G744" s="105">
        <v>10000</v>
      </c>
      <c r="H744" s="67">
        <v>0.15</v>
      </c>
      <c r="I744" s="22">
        <f>E744+F744</f>
        <v>0</v>
      </c>
      <c r="J744" s="57">
        <f>I744-H744</f>
        <v>-0.15</v>
      </c>
      <c r="K744" s="57">
        <f>I744+H744</f>
        <v>0.15</v>
      </c>
      <c r="L744" s="53"/>
      <c r="M744" s="53"/>
      <c r="N744" s="8"/>
      <c r="O744" s="103" t="str">
        <f>IF(L744&lt;&gt;"",IF(M744="○",100,IF(M744="×",-100,"")),"")</f>
        <v/>
      </c>
      <c r="P744" s="54" t="str">
        <f>IF(M744="○","勝",IF(M744="×","敗",""))</f>
        <v/>
      </c>
      <c r="Q744" s="185"/>
      <c r="R744" s="186"/>
      <c r="S744" s="186"/>
      <c r="T744" s="187"/>
      <c r="U744" s="95"/>
      <c r="V744" s="95"/>
      <c r="W744" s="95"/>
      <c r="X744" s="95"/>
    </row>
    <row r="745" spans="1:24" ht="21" customHeight="1">
      <c r="A745" s="9" t="s">
        <v>112</v>
      </c>
      <c r="B745" s="28" t="s">
        <v>40</v>
      </c>
      <c r="C745" s="28" t="s">
        <v>37</v>
      </c>
      <c r="D745" s="61" t="s">
        <v>39</v>
      </c>
      <c r="E745" s="15" t="s">
        <v>41</v>
      </c>
      <c r="F745" s="61" t="s">
        <v>27</v>
      </c>
      <c r="G745" s="51" t="s">
        <v>28</v>
      </c>
      <c r="H745" s="64" t="s">
        <v>43</v>
      </c>
      <c r="I745" s="21" t="s">
        <v>20</v>
      </c>
      <c r="J745" s="31" t="s">
        <v>21</v>
      </c>
      <c r="K745" s="31" t="s">
        <v>22</v>
      </c>
      <c r="L745" s="32" t="s">
        <v>111</v>
      </c>
      <c r="M745" s="36" t="s">
        <v>46</v>
      </c>
      <c r="N745" s="33" t="s">
        <v>113</v>
      </c>
      <c r="O745" s="100" t="s">
        <v>12</v>
      </c>
      <c r="P745" s="34" t="s">
        <v>13</v>
      </c>
      <c r="U745" s="95"/>
      <c r="V745" s="95"/>
      <c r="W745" s="95"/>
      <c r="X745" s="95"/>
    </row>
    <row r="746" spans="1:24" ht="21" customHeight="1">
      <c r="A746" s="4"/>
      <c r="B746" s="3"/>
      <c r="C746" s="3"/>
      <c r="D746" s="135"/>
      <c r="E746" s="16"/>
      <c r="F746" s="79"/>
      <c r="G746" s="68">
        <v>10000</v>
      </c>
      <c r="H746" s="65">
        <v>0.15</v>
      </c>
      <c r="I746" s="19">
        <f>E746+F746</f>
        <v>0</v>
      </c>
      <c r="J746" s="2">
        <f>I746+H746</f>
        <v>0.15</v>
      </c>
      <c r="K746" s="2">
        <f>I746-H746</f>
        <v>-0.15</v>
      </c>
      <c r="L746" s="47"/>
      <c r="M746" s="47"/>
      <c r="N746" s="1"/>
      <c r="O746" s="101" t="str">
        <f>IF(L746&lt;&gt;"",IF(M746="○",100,IF(M746="×",-100,"")),"")</f>
        <v/>
      </c>
      <c r="P746" s="45" t="str">
        <f>IF(M746="○","勝",IF(M746="×","敗",""))</f>
        <v/>
      </c>
      <c r="U746" s="95">
        <f>IF(AND(V746="",W746="")=TRUE,0,IF(AND(V746="勝",W746="敗")=TRUE,1,IF(AND(W746="勝",V746="敗")=TRUE,1,IF(AND(V746="勝",W746="")=TRUE,2,IF(AND(W746="勝",V746="")=TRUE,2,IF(AND(V746="敗",W746="")=TRUE,3,IF(AND(W746="敗",V746="")=TRUE,3,0)))))))</f>
        <v>0</v>
      </c>
      <c r="V746" s="95" t="str">
        <f>IF(L746="","",P746)</f>
        <v/>
      </c>
      <c r="W746" s="95" t="str">
        <f>IF(L748="","",P748)</f>
        <v/>
      </c>
      <c r="X746" s="95"/>
    </row>
    <row r="747" spans="1:24" ht="21" customHeight="1">
      <c r="A747" s="5">
        <v>186</v>
      </c>
      <c r="B747" s="140"/>
      <c r="C747" s="141" t="str">
        <f>IF(B747="","",TEXT(B747,"(aaa)"))</f>
        <v/>
      </c>
      <c r="D747" s="62" t="s">
        <v>39</v>
      </c>
      <c r="E747" s="11" t="s">
        <v>42</v>
      </c>
      <c r="F747" s="70" t="s">
        <v>27</v>
      </c>
      <c r="G747" s="63" t="s">
        <v>28</v>
      </c>
      <c r="H747" s="66" t="s">
        <v>44</v>
      </c>
      <c r="I747" s="20" t="s">
        <v>19</v>
      </c>
      <c r="J747" s="76" t="s">
        <v>21</v>
      </c>
      <c r="K747" s="76" t="s">
        <v>22</v>
      </c>
      <c r="L747" s="35" t="s">
        <v>111</v>
      </c>
      <c r="M747" s="48"/>
      <c r="N747" s="1"/>
      <c r="O747" s="101" t="str">
        <f>IF(AND(O746="",O748="")=TRUE,"",V747/SUM(V747:X747)*100)</f>
        <v/>
      </c>
      <c r="P747" s="45" t="str">
        <f>IF(AND(L746="",L748="")=TRUE,"",V747&amp;"勝"&amp;W747&amp;"敗"&amp;X747&amp;"引")</f>
        <v/>
      </c>
      <c r="U747" s="95"/>
      <c r="V747" s="95">
        <f>IF(U746=2,V743+1,IF(U746=0,0,V743))</f>
        <v>0</v>
      </c>
      <c r="W747" s="95">
        <f>IF(U746=3,W743+1,IF(U746=0,0,W743))</f>
        <v>0</v>
      </c>
      <c r="X747" s="95">
        <f>IF(U746=1,X743+1,X743)</f>
        <v>0</v>
      </c>
    </row>
    <row r="748" spans="1:24" ht="21" customHeight="1" thickBot="1">
      <c r="A748" s="6"/>
      <c r="B748" s="7"/>
      <c r="C748" s="7"/>
      <c r="D748" s="75"/>
      <c r="E748" s="17"/>
      <c r="F748" s="80"/>
      <c r="G748" s="105">
        <v>10000</v>
      </c>
      <c r="H748" s="67">
        <v>0.15</v>
      </c>
      <c r="I748" s="22">
        <f>E748+F748</f>
        <v>0</v>
      </c>
      <c r="J748" s="57">
        <f>I748-H748</f>
        <v>-0.15</v>
      </c>
      <c r="K748" s="57">
        <f>I748+H748</f>
        <v>0.15</v>
      </c>
      <c r="L748" s="53"/>
      <c r="M748" s="53"/>
      <c r="N748" s="8"/>
      <c r="O748" s="103" t="str">
        <f>IF(L748&lt;&gt;"",IF(M748="○",100,IF(M748="×",-100,"")),"")</f>
        <v/>
      </c>
      <c r="P748" s="54" t="str">
        <f>IF(M748="○","勝",IF(M748="×","敗",""))</f>
        <v/>
      </c>
      <c r="Q748" s="185"/>
      <c r="R748" s="186"/>
      <c r="S748" s="186"/>
      <c r="T748" s="187"/>
      <c r="U748" s="95"/>
      <c r="V748" s="95"/>
      <c r="W748" s="95"/>
      <c r="X748" s="95"/>
    </row>
    <row r="749" spans="1:24" ht="21" customHeight="1">
      <c r="A749" s="9" t="s">
        <v>112</v>
      </c>
      <c r="B749" s="28" t="s">
        <v>40</v>
      </c>
      <c r="C749" s="28" t="s">
        <v>37</v>
      </c>
      <c r="D749" s="61" t="s">
        <v>39</v>
      </c>
      <c r="E749" s="15" t="s">
        <v>41</v>
      </c>
      <c r="F749" s="61" t="s">
        <v>27</v>
      </c>
      <c r="G749" s="51" t="s">
        <v>28</v>
      </c>
      <c r="H749" s="64" t="s">
        <v>43</v>
      </c>
      <c r="I749" s="21" t="s">
        <v>20</v>
      </c>
      <c r="J749" s="31" t="s">
        <v>21</v>
      </c>
      <c r="K749" s="31" t="s">
        <v>22</v>
      </c>
      <c r="L749" s="32" t="s">
        <v>111</v>
      </c>
      <c r="M749" s="36" t="s">
        <v>46</v>
      </c>
      <c r="N749" s="33" t="s">
        <v>113</v>
      </c>
      <c r="O749" s="100" t="s">
        <v>12</v>
      </c>
      <c r="P749" s="34" t="s">
        <v>13</v>
      </c>
      <c r="U749" s="95"/>
      <c r="V749" s="95"/>
      <c r="W749" s="95"/>
      <c r="X749" s="95"/>
    </row>
    <row r="750" spans="1:24" ht="21" customHeight="1">
      <c r="A750" s="4"/>
      <c r="B750" s="3"/>
      <c r="C750" s="3"/>
      <c r="D750" s="135"/>
      <c r="E750" s="16"/>
      <c r="F750" s="79"/>
      <c r="G750" s="68">
        <v>10000</v>
      </c>
      <c r="H750" s="65">
        <v>0.15</v>
      </c>
      <c r="I750" s="19">
        <f>E750+F750</f>
        <v>0</v>
      </c>
      <c r="J750" s="2">
        <f>I750+H750</f>
        <v>0.15</v>
      </c>
      <c r="K750" s="2">
        <f>I750-H750</f>
        <v>-0.15</v>
      </c>
      <c r="L750" s="47"/>
      <c r="M750" s="47"/>
      <c r="N750" s="1"/>
      <c r="O750" s="101" t="str">
        <f>IF(L750&lt;&gt;"",IF(M750="○",100,IF(M750="×",-100,"")),"")</f>
        <v/>
      </c>
      <c r="P750" s="45" t="str">
        <f>IF(M750="○","勝",IF(M750="×","敗",""))</f>
        <v/>
      </c>
      <c r="U750" s="95">
        <f>IF(AND(V750="",W750="")=TRUE,0,IF(AND(V750="勝",W750="敗")=TRUE,1,IF(AND(W750="勝",V750="敗")=TRUE,1,IF(AND(V750="勝",W750="")=TRUE,2,IF(AND(W750="勝",V750="")=TRUE,2,IF(AND(V750="敗",W750="")=TRUE,3,IF(AND(W750="敗",V750="")=TRUE,3,0)))))))</f>
        <v>0</v>
      </c>
      <c r="V750" s="95" t="str">
        <f>IF(L750="","",P750)</f>
        <v/>
      </c>
      <c r="W750" s="95" t="str">
        <f>IF(L752="","",P752)</f>
        <v/>
      </c>
      <c r="X750" s="95"/>
    </row>
    <row r="751" spans="1:24" ht="21" customHeight="1">
      <c r="A751" s="5">
        <v>187</v>
      </c>
      <c r="B751" s="140"/>
      <c r="C751" s="141" t="str">
        <f>IF(B751="","",TEXT(B751,"(aaa)"))</f>
        <v/>
      </c>
      <c r="D751" s="62" t="s">
        <v>39</v>
      </c>
      <c r="E751" s="11" t="s">
        <v>42</v>
      </c>
      <c r="F751" s="70" t="s">
        <v>27</v>
      </c>
      <c r="G751" s="63" t="s">
        <v>28</v>
      </c>
      <c r="H751" s="66" t="s">
        <v>44</v>
      </c>
      <c r="I751" s="20" t="s">
        <v>19</v>
      </c>
      <c r="J751" s="76" t="s">
        <v>21</v>
      </c>
      <c r="K751" s="76" t="s">
        <v>22</v>
      </c>
      <c r="L751" s="35" t="s">
        <v>111</v>
      </c>
      <c r="M751" s="48"/>
      <c r="N751" s="1"/>
      <c r="O751" s="101" t="str">
        <f>IF(AND(O750="",O752="")=TRUE,"",V751/SUM(V751:X751)*100)</f>
        <v/>
      </c>
      <c r="P751" s="45" t="str">
        <f>IF(AND(L750="",L752="")=TRUE,"",V751&amp;"勝"&amp;W751&amp;"敗"&amp;X751&amp;"引")</f>
        <v/>
      </c>
      <c r="U751" s="95"/>
      <c r="V751" s="95">
        <f>IF(U750=2,V747+1,IF(U750=0,0,V747))</f>
        <v>0</v>
      </c>
      <c r="W751" s="95">
        <f>IF(U750=3,W747+1,IF(U750=0,0,W747))</f>
        <v>0</v>
      </c>
      <c r="X751" s="95">
        <f>IF(U750=1,X747+1,X747)</f>
        <v>0</v>
      </c>
    </row>
    <row r="752" spans="1:24" ht="21" customHeight="1" thickBot="1">
      <c r="A752" s="6"/>
      <c r="B752" s="7"/>
      <c r="C752" s="7"/>
      <c r="D752" s="75"/>
      <c r="E752" s="17"/>
      <c r="F752" s="80"/>
      <c r="G752" s="105">
        <v>10000</v>
      </c>
      <c r="H752" s="67">
        <v>0.15</v>
      </c>
      <c r="I752" s="22">
        <f>E752+F752</f>
        <v>0</v>
      </c>
      <c r="J752" s="57">
        <f>I752-H752</f>
        <v>-0.15</v>
      </c>
      <c r="K752" s="57">
        <f>I752+H752</f>
        <v>0.15</v>
      </c>
      <c r="L752" s="53"/>
      <c r="M752" s="53"/>
      <c r="N752" s="8"/>
      <c r="O752" s="103" t="str">
        <f>IF(L752&lt;&gt;"",IF(M752="○",100,IF(M752="×",-100,"")),"")</f>
        <v/>
      </c>
      <c r="P752" s="54" t="str">
        <f>IF(M752="○","勝",IF(M752="×","敗",""))</f>
        <v/>
      </c>
      <c r="Q752" s="185"/>
      <c r="R752" s="186"/>
      <c r="S752" s="186"/>
      <c r="T752" s="187"/>
      <c r="U752" s="95"/>
      <c r="V752" s="95"/>
      <c r="W752" s="95"/>
      <c r="X752" s="95"/>
    </row>
    <row r="753" spans="1:24" ht="21" customHeight="1">
      <c r="A753" s="9" t="s">
        <v>112</v>
      </c>
      <c r="B753" s="28" t="s">
        <v>40</v>
      </c>
      <c r="C753" s="28" t="s">
        <v>37</v>
      </c>
      <c r="D753" s="61" t="s">
        <v>39</v>
      </c>
      <c r="E753" s="15" t="s">
        <v>41</v>
      </c>
      <c r="F753" s="61" t="s">
        <v>27</v>
      </c>
      <c r="G753" s="51" t="s">
        <v>28</v>
      </c>
      <c r="H753" s="64" t="s">
        <v>43</v>
      </c>
      <c r="I753" s="21" t="s">
        <v>20</v>
      </c>
      <c r="J753" s="31" t="s">
        <v>21</v>
      </c>
      <c r="K753" s="31" t="s">
        <v>22</v>
      </c>
      <c r="L753" s="32" t="s">
        <v>111</v>
      </c>
      <c r="M753" s="36" t="s">
        <v>46</v>
      </c>
      <c r="N753" s="33" t="s">
        <v>113</v>
      </c>
      <c r="O753" s="100" t="s">
        <v>12</v>
      </c>
      <c r="P753" s="34" t="s">
        <v>13</v>
      </c>
      <c r="U753" s="95"/>
      <c r="V753" s="95"/>
      <c r="W753" s="95"/>
      <c r="X753" s="95"/>
    </row>
    <row r="754" spans="1:24" ht="21" customHeight="1">
      <c r="A754" s="4"/>
      <c r="B754" s="3"/>
      <c r="C754" s="3"/>
      <c r="D754" s="135"/>
      <c r="E754" s="16"/>
      <c r="F754" s="79"/>
      <c r="G754" s="68">
        <v>10000</v>
      </c>
      <c r="H754" s="65">
        <v>0.15</v>
      </c>
      <c r="I754" s="19">
        <f>E754+F754</f>
        <v>0</v>
      </c>
      <c r="J754" s="2">
        <f>I754+H754</f>
        <v>0.15</v>
      </c>
      <c r="K754" s="2">
        <f>I754-H754</f>
        <v>-0.15</v>
      </c>
      <c r="L754" s="47"/>
      <c r="M754" s="47"/>
      <c r="N754" s="1"/>
      <c r="O754" s="101" t="str">
        <f>IF(L754&lt;&gt;"",IF(M754="○",100,IF(M754="×",-100,"")),"")</f>
        <v/>
      </c>
      <c r="P754" s="45" t="str">
        <f>IF(M754="○","勝",IF(M754="×","敗",""))</f>
        <v/>
      </c>
      <c r="U754" s="95">
        <f>IF(AND(V754="",W754="")=TRUE,0,IF(AND(V754="勝",W754="敗")=TRUE,1,IF(AND(W754="勝",V754="敗")=TRUE,1,IF(AND(V754="勝",W754="")=TRUE,2,IF(AND(W754="勝",V754="")=TRUE,2,IF(AND(V754="敗",W754="")=TRUE,3,IF(AND(W754="敗",V754="")=TRUE,3,0)))))))</f>
        <v>0</v>
      </c>
      <c r="V754" s="95" t="str">
        <f>IF(L754="","",P754)</f>
        <v/>
      </c>
      <c r="W754" s="95" t="str">
        <f>IF(L756="","",P756)</f>
        <v/>
      </c>
      <c r="X754" s="95"/>
    </row>
    <row r="755" spans="1:24" ht="21" customHeight="1">
      <c r="A755" s="5">
        <v>188</v>
      </c>
      <c r="B755" s="140"/>
      <c r="C755" s="141" t="str">
        <f>IF(B755="","",TEXT(B755,"(aaa)"))</f>
        <v/>
      </c>
      <c r="D755" s="62" t="s">
        <v>39</v>
      </c>
      <c r="E755" s="11" t="s">
        <v>42</v>
      </c>
      <c r="F755" s="70" t="s">
        <v>27</v>
      </c>
      <c r="G755" s="63" t="s">
        <v>28</v>
      </c>
      <c r="H755" s="66" t="s">
        <v>44</v>
      </c>
      <c r="I755" s="20" t="s">
        <v>19</v>
      </c>
      <c r="J755" s="76" t="s">
        <v>21</v>
      </c>
      <c r="K755" s="76" t="s">
        <v>22</v>
      </c>
      <c r="L755" s="35" t="s">
        <v>111</v>
      </c>
      <c r="M755" s="48"/>
      <c r="N755" s="1"/>
      <c r="O755" s="101" t="str">
        <f>IF(AND(O754="",O756="")=TRUE,"",V755/SUM(V755:X755)*100)</f>
        <v/>
      </c>
      <c r="P755" s="45" t="str">
        <f>IF(AND(L754="",L756="")=TRUE,"",V755&amp;"勝"&amp;W755&amp;"敗"&amp;X755&amp;"引")</f>
        <v/>
      </c>
      <c r="U755" s="95"/>
      <c r="V755" s="95">
        <f>IF(U754=2,V751+1,IF(U754=0,0,V751))</f>
        <v>0</v>
      </c>
      <c r="W755" s="95">
        <f>IF(U754=3,W751+1,IF(U754=0,0,W751))</f>
        <v>0</v>
      </c>
      <c r="X755" s="95">
        <f>IF(U754=1,X751+1,X751)</f>
        <v>0</v>
      </c>
    </row>
    <row r="756" spans="1:24" ht="21" customHeight="1" thickBot="1">
      <c r="A756" s="6"/>
      <c r="B756" s="7"/>
      <c r="C756" s="7"/>
      <c r="D756" s="75"/>
      <c r="E756" s="17"/>
      <c r="F756" s="80"/>
      <c r="G756" s="105">
        <v>10000</v>
      </c>
      <c r="H756" s="67">
        <v>0.15</v>
      </c>
      <c r="I756" s="22">
        <f>E756+F756</f>
        <v>0</v>
      </c>
      <c r="J756" s="57">
        <f>I756-H756</f>
        <v>-0.15</v>
      </c>
      <c r="K756" s="57">
        <f>I756+H756</f>
        <v>0.15</v>
      </c>
      <c r="L756" s="53"/>
      <c r="M756" s="53"/>
      <c r="N756" s="8"/>
      <c r="O756" s="103" t="str">
        <f>IF(L756&lt;&gt;"",IF(M756="○",100,IF(M756="×",-100,"")),"")</f>
        <v/>
      </c>
      <c r="P756" s="54" t="str">
        <f>IF(M756="○","勝",IF(M756="×","敗",""))</f>
        <v/>
      </c>
      <c r="Q756" s="185"/>
      <c r="R756" s="186"/>
      <c r="S756" s="186"/>
      <c r="T756" s="187"/>
      <c r="U756" s="95"/>
      <c r="V756" s="95"/>
      <c r="W756" s="95"/>
      <c r="X756" s="95"/>
    </row>
    <row r="757" spans="1:24" ht="21" customHeight="1">
      <c r="A757" s="9" t="s">
        <v>112</v>
      </c>
      <c r="B757" s="28" t="s">
        <v>40</v>
      </c>
      <c r="C757" s="28" t="s">
        <v>37</v>
      </c>
      <c r="D757" s="61" t="s">
        <v>39</v>
      </c>
      <c r="E757" s="15" t="s">
        <v>41</v>
      </c>
      <c r="F757" s="61" t="s">
        <v>27</v>
      </c>
      <c r="G757" s="51" t="s">
        <v>28</v>
      </c>
      <c r="H757" s="64" t="s">
        <v>43</v>
      </c>
      <c r="I757" s="21" t="s">
        <v>20</v>
      </c>
      <c r="J757" s="31" t="s">
        <v>21</v>
      </c>
      <c r="K757" s="31" t="s">
        <v>22</v>
      </c>
      <c r="L757" s="32" t="s">
        <v>111</v>
      </c>
      <c r="M757" s="36" t="s">
        <v>46</v>
      </c>
      <c r="N757" s="33" t="s">
        <v>113</v>
      </c>
      <c r="O757" s="100" t="s">
        <v>12</v>
      </c>
      <c r="P757" s="34" t="s">
        <v>13</v>
      </c>
      <c r="U757" s="95"/>
      <c r="V757" s="95"/>
      <c r="W757" s="95"/>
      <c r="X757" s="95"/>
    </row>
    <row r="758" spans="1:24" ht="21" customHeight="1">
      <c r="A758" s="4"/>
      <c r="B758" s="3"/>
      <c r="C758" s="3"/>
      <c r="D758" s="135"/>
      <c r="E758" s="16"/>
      <c r="F758" s="79"/>
      <c r="G758" s="68">
        <v>10000</v>
      </c>
      <c r="H758" s="65">
        <v>0.15</v>
      </c>
      <c r="I758" s="19">
        <f>E758+F758</f>
        <v>0</v>
      </c>
      <c r="J758" s="2">
        <f>I758+H758</f>
        <v>0.15</v>
      </c>
      <c r="K758" s="2">
        <f>I758-H758</f>
        <v>-0.15</v>
      </c>
      <c r="L758" s="47"/>
      <c r="M758" s="47"/>
      <c r="N758" s="1"/>
      <c r="O758" s="101" t="str">
        <f>IF(L758&lt;&gt;"",IF(M758="○",100,IF(M758="×",-100,"")),"")</f>
        <v/>
      </c>
      <c r="P758" s="45" t="str">
        <f>IF(M758="○","勝",IF(M758="×","敗",""))</f>
        <v/>
      </c>
      <c r="U758" s="95">
        <f>IF(AND(V758="",W758="")=TRUE,0,IF(AND(V758="勝",W758="敗")=TRUE,1,IF(AND(W758="勝",V758="敗")=TRUE,1,IF(AND(V758="勝",W758="")=TRUE,2,IF(AND(W758="勝",V758="")=TRUE,2,IF(AND(V758="敗",W758="")=TRUE,3,IF(AND(W758="敗",V758="")=TRUE,3,0)))))))</f>
        <v>0</v>
      </c>
      <c r="V758" s="95" t="str">
        <f>IF(L758="","",P758)</f>
        <v/>
      </c>
      <c r="W758" s="95" t="str">
        <f>IF(L760="","",P760)</f>
        <v/>
      </c>
      <c r="X758" s="95"/>
    </row>
    <row r="759" spans="1:24" ht="21" customHeight="1">
      <c r="A759" s="5">
        <v>189</v>
      </c>
      <c r="B759" s="140"/>
      <c r="C759" s="141" t="str">
        <f>IF(B759="","",TEXT(B759,"(aaa)"))</f>
        <v/>
      </c>
      <c r="D759" s="62" t="s">
        <v>39</v>
      </c>
      <c r="E759" s="11" t="s">
        <v>42</v>
      </c>
      <c r="F759" s="70" t="s">
        <v>27</v>
      </c>
      <c r="G759" s="63" t="s">
        <v>28</v>
      </c>
      <c r="H759" s="66" t="s">
        <v>44</v>
      </c>
      <c r="I759" s="20" t="s">
        <v>19</v>
      </c>
      <c r="J759" s="76" t="s">
        <v>21</v>
      </c>
      <c r="K759" s="76" t="s">
        <v>22</v>
      </c>
      <c r="L759" s="35" t="s">
        <v>111</v>
      </c>
      <c r="M759" s="48"/>
      <c r="N759" s="1"/>
      <c r="O759" s="101" t="str">
        <f>IF(AND(O758="",O760="")=TRUE,"",V759/SUM(V759:X759)*100)</f>
        <v/>
      </c>
      <c r="P759" s="45" t="str">
        <f>IF(AND(L758="",L760="")=TRUE,"",V759&amp;"勝"&amp;W759&amp;"敗"&amp;X759&amp;"引")</f>
        <v/>
      </c>
      <c r="U759" s="95"/>
      <c r="V759" s="95">
        <f>IF(U758=2,V755+1,IF(U758=0,0,V755))</f>
        <v>0</v>
      </c>
      <c r="W759" s="95">
        <f>IF(U758=3,W755+1,IF(U758=0,0,W755))</f>
        <v>0</v>
      </c>
      <c r="X759" s="95">
        <f>IF(U758=1,X755+1,X755)</f>
        <v>0</v>
      </c>
    </row>
    <row r="760" spans="1:24" ht="21" customHeight="1" thickBot="1">
      <c r="A760" s="6"/>
      <c r="B760" s="7"/>
      <c r="C760" s="7"/>
      <c r="D760" s="75"/>
      <c r="E760" s="17"/>
      <c r="F760" s="80"/>
      <c r="G760" s="105">
        <v>10000</v>
      </c>
      <c r="H760" s="67">
        <v>0.15</v>
      </c>
      <c r="I760" s="22">
        <f>E760+F760</f>
        <v>0</v>
      </c>
      <c r="J760" s="57">
        <f>I760-H760</f>
        <v>-0.15</v>
      </c>
      <c r="K760" s="57">
        <f>I760+H760</f>
        <v>0.15</v>
      </c>
      <c r="L760" s="53"/>
      <c r="M760" s="53"/>
      <c r="N760" s="8"/>
      <c r="O760" s="103" t="str">
        <f>IF(L760&lt;&gt;"",IF(M760="○",100,IF(M760="×",-100,"")),"")</f>
        <v/>
      </c>
      <c r="P760" s="54" t="str">
        <f>IF(M760="○","勝",IF(M760="×","敗",""))</f>
        <v/>
      </c>
      <c r="Q760" s="185"/>
      <c r="R760" s="186"/>
      <c r="S760" s="186"/>
      <c r="T760" s="187"/>
      <c r="U760" s="95"/>
      <c r="V760" s="95"/>
      <c r="W760" s="95"/>
      <c r="X760" s="95"/>
    </row>
    <row r="761" spans="1:24" ht="21" customHeight="1">
      <c r="A761" s="9" t="s">
        <v>112</v>
      </c>
      <c r="B761" s="28" t="s">
        <v>40</v>
      </c>
      <c r="C761" s="28" t="s">
        <v>37</v>
      </c>
      <c r="D761" s="61" t="s">
        <v>39</v>
      </c>
      <c r="E761" s="15" t="s">
        <v>41</v>
      </c>
      <c r="F761" s="61" t="s">
        <v>27</v>
      </c>
      <c r="G761" s="51" t="s">
        <v>28</v>
      </c>
      <c r="H761" s="64" t="s">
        <v>43</v>
      </c>
      <c r="I761" s="21" t="s">
        <v>20</v>
      </c>
      <c r="J761" s="31" t="s">
        <v>21</v>
      </c>
      <c r="K761" s="31" t="s">
        <v>22</v>
      </c>
      <c r="L761" s="32" t="s">
        <v>111</v>
      </c>
      <c r="M761" s="36" t="s">
        <v>46</v>
      </c>
      <c r="N761" s="33" t="s">
        <v>113</v>
      </c>
      <c r="O761" s="100" t="s">
        <v>12</v>
      </c>
      <c r="P761" s="34" t="s">
        <v>13</v>
      </c>
      <c r="U761" s="95"/>
      <c r="V761" s="95"/>
      <c r="W761" s="95"/>
      <c r="X761" s="95"/>
    </row>
    <row r="762" spans="1:24" ht="21" customHeight="1">
      <c r="A762" s="4"/>
      <c r="B762" s="3"/>
      <c r="C762" s="3"/>
      <c r="D762" s="135"/>
      <c r="E762" s="16"/>
      <c r="F762" s="79"/>
      <c r="G762" s="68">
        <v>10000</v>
      </c>
      <c r="H762" s="65">
        <v>0.15</v>
      </c>
      <c r="I762" s="19">
        <f>E762+F762</f>
        <v>0</v>
      </c>
      <c r="J762" s="2">
        <f>I762+H762</f>
        <v>0.15</v>
      </c>
      <c r="K762" s="2">
        <f>I762-H762</f>
        <v>-0.15</v>
      </c>
      <c r="L762" s="47"/>
      <c r="M762" s="47"/>
      <c r="N762" s="1"/>
      <c r="O762" s="101" t="str">
        <f>IF(L762&lt;&gt;"",IF(M762="○",100,IF(M762="×",-100,"")),"")</f>
        <v/>
      </c>
      <c r="P762" s="45" t="str">
        <f>IF(M762="○","勝",IF(M762="×","敗",""))</f>
        <v/>
      </c>
      <c r="U762" s="95">
        <f>IF(AND(V762="",W762="")=TRUE,0,IF(AND(V762="勝",W762="敗")=TRUE,1,IF(AND(W762="勝",V762="敗")=TRUE,1,IF(AND(V762="勝",W762="")=TRUE,2,IF(AND(W762="勝",V762="")=TRUE,2,IF(AND(V762="敗",W762="")=TRUE,3,IF(AND(W762="敗",V762="")=TRUE,3,0)))))))</f>
        <v>0</v>
      </c>
      <c r="V762" s="95" t="str">
        <f>IF(L762="","",P762)</f>
        <v/>
      </c>
      <c r="W762" s="95" t="str">
        <f>IF(L764="","",P764)</f>
        <v/>
      </c>
      <c r="X762" s="95"/>
    </row>
    <row r="763" spans="1:24" ht="21" customHeight="1">
      <c r="A763" s="5">
        <v>190</v>
      </c>
      <c r="B763" s="140"/>
      <c r="C763" s="141" t="str">
        <f>IF(B763="","",TEXT(B763,"(aaa)"))</f>
        <v/>
      </c>
      <c r="D763" s="62" t="s">
        <v>39</v>
      </c>
      <c r="E763" s="11" t="s">
        <v>42</v>
      </c>
      <c r="F763" s="70" t="s">
        <v>27</v>
      </c>
      <c r="G763" s="63" t="s">
        <v>28</v>
      </c>
      <c r="H763" s="66" t="s">
        <v>44</v>
      </c>
      <c r="I763" s="20" t="s">
        <v>19</v>
      </c>
      <c r="J763" s="76" t="s">
        <v>21</v>
      </c>
      <c r="K763" s="76" t="s">
        <v>22</v>
      </c>
      <c r="L763" s="35" t="s">
        <v>111</v>
      </c>
      <c r="M763" s="48"/>
      <c r="N763" s="1"/>
      <c r="O763" s="101" t="str">
        <f>IF(AND(O762="",O764="")=TRUE,"",V763/SUM(V763:X763)*100)</f>
        <v/>
      </c>
      <c r="P763" s="45" t="str">
        <f>IF(AND(L762="",L764="")=TRUE,"",V763&amp;"勝"&amp;W763&amp;"敗"&amp;X763&amp;"引")</f>
        <v/>
      </c>
      <c r="U763" s="95"/>
      <c r="V763" s="95">
        <f>IF(U762=2,V759+1,IF(U762=0,0,V759))</f>
        <v>0</v>
      </c>
      <c r="W763" s="95">
        <f>IF(U762=3,W759+1,IF(U762=0,0,W759))</f>
        <v>0</v>
      </c>
      <c r="X763" s="95">
        <f>IF(U762=1,X759+1,X759)</f>
        <v>0</v>
      </c>
    </row>
    <row r="764" spans="1:24" ht="21" customHeight="1" thickBot="1">
      <c r="A764" s="6"/>
      <c r="B764" s="7"/>
      <c r="C764" s="7"/>
      <c r="D764" s="75"/>
      <c r="E764" s="17"/>
      <c r="F764" s="80"/>
      <c r="G764" s="105">
        <v>10000</v>
      </c>
      <c r="H764" s="67">
        <v>0.15</v>
      </c>
      <c r="I764" s="22">
        <f>E764+F764</f>
        <v>0</v>
      </c>
      <c r="J764" s="57">
        <f>I764-H764</f>
        <v>-0.15</v>
      </c>
      <c r="K764" s="57">
        <f>I764+H764</f>
        <v>0.15</v>
      </c>
      <c r="L764" s="53"/>
      <c r="M764" s="53"/>
      <c r="N764" s="8"/>
      <c r="O764" s="103" t="str">
        <f>IF(L764&lt;&gt;"",IF(M764="○",100,IF(M764="×",-100,"")),"")</f>
        <v/>
      </c>
      <c r="P764" s="54" t="str">
        <f>IF(M764="○","勝",IF(M764="×","敗",""))</f>
        <v/>
      </c>
      <c r="Q764" s="185"/>
      <c r="R764" s="186"/>
      <c r="S764" s="186"/>
      <c r="T764" s="187"/>
      <c r="U764" s="95"/>
      <c r="V764" s="95"/>
      <c r="W764" s="95"/>
      <c r="X764" s="95"/>
    </row>
    <row r="765" spans="1:24" ht="21" customHeight="1">
      <c r="A765" s="9" t="s">
        <v>112</v>
      </c>
      <c r="B765" s="28" t="s">
        <v>40</v>
      </c>
      <c r="C765" s="28" t="s">
        <v>37</v>
      </c>
      <c r="D765" s="61" t="s">
        <v>39</v>
      </c>
      <c r="E765" s="15" t="s">
        <v>41</v>
      </c>
      <c r="F765" s="61" t="s">
        <v>27</v>
      </c>
      <c r="G765" s="51" t="s">
        <v>28</v>
      </c>
      <c r="H765" s="64" t="s">
        <v>43</v>
      </c>
      <c r="I765" s="21" t="s">
        <v>20</v>
      </c>
      <c r="J765" s="31" t="s">
        <v>21</v>
      </c>
      <c r="K765" s="31" t="s">
        <v>22</v>
      </c>
      <c r="L765" s="32" t="s">
        <v>111</v>
      </c>
      <c r="M765" s="36" t="s">
        <v>46</v>
      </c>
      <c r="N765" s="33" t="s">
        <v>113</v>
      </c>
      <c r="O765" s="100" t="s">
        <v>12</v>
      </c>
      <c r="P765" s="34" t="s">
        <v>13</v>
      </c>
      <c r="U765" s="95"/>
      <c r="V765" s="95"/>
      <c r="W765" s="95"/>
      <c r="X765" s="95"/>
    </row>
    <row r="766" spans="1:24" ht="21" customHeight="1">
      <c r="A766" s="4"/>
      <c r="B766" s="3"/>
      <c r="C766" s="3"/>
      <c r="D766" s="135"/>
      <c r="E766" s="16"/>
      <c r="F766" s="79"/>
      <c r="G766" s="68">
        <v>10000</v>
      </c>
      <c r="H766" s="65">
        <v>0.15</v>
      </c>
      <c r="I766" s="19">
        <f>E766+F766</f>
        <v>0</v>
      </c>
      <c r="J766" s="2">
        <f>I766+H766</f>
        <v>0.15</v>
      </c>
      <c r="K766" s="2">
        <f>I766-H766</f>
        <v>-0.15</v>
      </c>
      <c r="L766" s="47"/>
      <c r="M766" s="47"/>
      <c r="N766" s="1"/>
      <c r="O766" s="101" t="str">
        <f>IF(L766&lt;&gt;"",IF(M766="○",100,IF(M766="×",-100,"")),"")</f>
        <v/>
      </c>
      <c r="P766" s="45" t="str">
        <f>IF(M766="○","勝",IF(M766="×","敗",""))</f>
        <v/>
      </c>
      <c r="U766" s="95">
        <f>IF(AND(V766="",W766="")=TRUE,0,IF(AND(V766="勝",W766="敗")=TRUE,1,IF(AND(W766="勝",V766="敗")=TRUE,1,IF(AND(V766="勝",W766="")=TRUE,2,IF(AND(W766="勝",V766="")=TRUE,2,IF(AND(V766="敗",W766="")=TRUE,3,IF(AND(W766="敗",V766="")=TRUE,3,0)))))))</f>
        <v>0</v>
      </c>
      <c r="V766" s="95" t="str">
        <f>IF(L766="","",P766)</f>
        <v/>
      </c>
      <c r="W766" s="95" t="str">
        <f>IF(L768="","",P768)</f>
        <v/>
      </c>
      <c r="X766" s="95"/>
    </row>
    <row r="767" spans="1:24" ht="21" customHeight="1">
      <c r="A767" s="5">
        <v>191</v>
      </c>
      <c r="B767" s="140"/>
      <c r="C767" s="141" t="str">
        <f>IF(B767="","",TEXT(B767,"(aaa)"))</f>
        <v/>
      </c>
      <c r="D767" s="62" t="s">
        <v>39</v>
      </c>
      <c r="E767" s="11" t="s">
        <v>42</v>
      </c>
      <c r="F767" s="70" t="s">
        <v>27</v>
      </c>
      <c r="G767" s="63" t="s">
        <v>28</v>
      </c>
      <c r="H767" s="66" t="s">
        <v>44</v>
      </c>
      <c r="I767" s="20" t="s">
        <v>19</v>
      </c>
      <c r="J767" s="76" t="s">
        <v>21</v>
      </c>
      <c r="K767" s="76" t="s">
        <v>22</v>
      </c>
      <c r="L767" s="35" t="s">
        <v>111</v>
      </c>
      <c r="M767" s="48"/>
      <c r="N767" s="1"/>
      <c r="O767" s="101" t="str">
        <f>IF(AND(O766="",O768="")=TRUE,"",V767/SUM(V767:X767)*100)</f>
        <v/>
      </c>
      <c r="P767" s="45" t="str">
        <f>IF(AND(L766="",L768="")=TRUE,"",V767&amp;"勝"&amp;W767&amp;"敗"&amp;X767&amp;"引")</f>
        <v/>
      </c>
      <c r="U767" s="95"/>
      <c r="V767" s="95">
        <f>IF(U766=2,V763+1,IF(U766=0,0,V763))</f>
        <v>0</v>
      </c>
      <c r="W767" s="95">
        <f>IF(U766=3,W763+1,IF(U766=0,0,W763))</f>
        <v>0</v>
      </c>
      <c r="X767" s="95">
        <f>IF(U766=1,X763+1,X763)</f>
        <v>0</v>
      </c>
    </row>
    <row r="768" spans="1:24" ht="21" customHeight="1" thickBot="1">
      <c r="A768" s="6"/>
      <c r="B768" s="7"/>
      <c r="C768" s="7"/>
      <c r="D768" s="75"/>
      <c r="E768" s="17"/>
      <c r="F768" s="80"/>
      <c r="G768" s="105">
        <v>10000</v>
      </c>
      <c r="H768" s="67">
        <v>0.15</v>
      </c>
      <c r="I768" s="22">
        <f>E768+F768</f>
        <v>0</v>
      </c>
      <c r="J768" s="57">
        <f>I768-H768</f>
        <v>-0.15</v>
      </c>
      <c r="K768" s="57">
        <f>I768+H768</f>
        <v>0.15</v>
      </c>
      <c r="L768" s="53"/>
      <c r="M768" s="53"/>
      <c r="N768" s="8"/>
      <c r="O768" s="103" t="str">
        <f>IF(L768&lt;&gt;"",IF(M768="○",100,IF(M768="×",-100,"")),"")</f>
        <v/>
      </c>
      <c r="P768" s="54" t="str">
        <f>IF(M768="○","勝",IF(M768="×","敗",""))</f>
        <v/>
      </c>
      <c r="Q768" s="185"/>
      <c r="R768" s="186"/>
      <c r="S768" s="186"/>
      <c r="T768" s="187"/>
      <c r="U768" s="95"/>
      <c r="V768" s="95"/>
      <c r="W768" s="95"/>
      <c r="X768" s="95"/>
    </row>
    <row r="769" spans="1:24" ht="21" customHeight="1">
      <c r="A769" s="9" t="s">
        <v>112</v>
      </c>
      <c r="B769" s="28" t="s">
        <v>40</v>
      </c>
      <c r="C769" s="28" t="s">
        <v>37</v>
      </c>
      <c r="D769" s="61" t="s">
        <v>39</v>
      </c>
      <c r="E769" s="15" t="s">
        <v>41</v>
      </c>
      <c r="F769" s="61" t="s">
        <v>27</v>
      </c>
      <c r="G769" s="51" t="s">
        <v>28</v>
      </c>
      <c r="H769" s="64" t="s">
        <v>43</v>
      </c>
      <c r="I769" s="21" t="s">
        <v>20</v>
      </c>
      <c r="J769" s="31" t="s">
        <v>21</v>
      </c>
      <c r="K769" s="31" t="s">
        <v>22</v>
      </c>
      <c r="L769" s="32" t="s">
        <v>111</v>
      </c>
      <c r="M769" s="36" t="s">
        <v>46</v>
      </c>
      <c r="N769" s="33" t="s">
        <v>113</v>
      </c>
      <c r="O769" s="100" t="s">
        <v>12</v>
      </c>
      <c r="P769" s="34" t="s">
        <v>13</v>
      </c>
      <c r="U769" s="95"/>
      <c r="V769" s="95"/>
      <c r="W769" s="95"/>
      <c r="X769" s="95"/>
    </row>
    <row r="770" spans="1:24" ht="21" customHeight="1">
      <c r="A770" s="4"/>
      <c r="B770" s="3"/>
      <c r="C770" s="3"/>
      <c r="D770" s="135"/>
      <c r="E770" s="16"/>
      <c r="F770" s="79"/>
      <c r="G770" s="68">
        <v>10000</v>
      </c>
      <c r="H770" s="65">
        <v>0.15</v>
      </c>
      <c r="I770" s="19">
        <f>E770+F770</f>
        <v>0</v>
      </c>
      <c r="J770" s="2">
        <f>I770+H770</f>
        <v>0.15</v>
      </c>
      <c r="K770" s="2">
        <f>I770-H770</f>
        <v>-0.15</v>
      </c>
      <c r="L770" s="47"/>
      <c r="M770" s="47"/>
      <c r="N770" s="1"/>
      <c r="O770" s="101" t="str">
        <f>IF(L770&lt;&gt;"",IF(M770="○",100,IF(M770="×",-100,"")),"")</f>
        <v/>
      </c>
      <c r="P770" s="45" t="str">
        <f>IF(M770="○","勝",IF(M770="×","敗",""))</f>
        <v/>
      </c>
      <c r="U770" s="95">
        <f>IF(AND(V770="",W770="")=TRUE,0,IF(AND(V770="勝",W770="敗")=TRUE,1,IF(AND(W770="勝",V770="敗")=TRUE,1,IF(AND(V770="勝",W770="")=TRUE,2,IF(AND(W770="勝",V770="")=TRUE,2,IF(AND(V770="敗",W770="")=TRUE,3,IF(AND(W770="敗",V770="")=TRUE,3,0)))))))</f>
        <v>0</v>
      </c>
      <c r="V770" s="95" t="str">
        <f>IF(L770="","",P770)</f>
        <v/>
      </c>
      <c r="W770" s="95" t="str">
        <f>IF(L772="","",P772)</f>
        <v/>
      </c>
      <c r="X770" s="95"/>
    </row>
    <row r="771" spans="1:24" ht="21" customHeight="1">
      <c r="A771" s="5">
        <v>192</v>
      </c>
      <c r="B771" s="140"/>
      <c r="C771" s="141" t="str">
        <f>IF(B771="","",TEXT(B771,"(aaa)"))</f>
        <v/>
      </c>
      <c r="D771" s="62" t="s">
        <v>39</v>
      </c>
      <c r="E771" s="11" t="s">
        <v>42</v>
      </c>
      <c r="F771" s="70" t="s">
        <v>27</v>
      </c>
      <c r="G771" s="63" t="s">
        <v>28</v>
      </c>
      <c r="H771" s="66" t="s">
        <v>44</v>
      </c>
      <c r="I771" s="20" t="s">
        <v>19</v>
      </c>
      <c r="J771" s="76" t="s">
        <v>21</v>
      </c>
      <c r="K771" s="76" t="s">
        <v>22</v>
      </c>
      <c r="L771" s="35" t="s">
        <v>111</v>
      </c>
      <c r="M771" s="48"/>
      <c r="N771" s="1"/>
      <c r="O771" s="101" t="str">
        <f>IF(AND(O770="",O772="")=TRUE,"",V771/SUM(V771:X771)*100)</f>
        <v/>
      </c>
      <c r="P771" s="45" t="str">
        <f>IF(AND(L770="",L772="")=TRUE,"",V771&amp;"勝"&amp;W771&amp;"敗"&amp;X771&amp;"引")</f>
        <v/>
      </c>
      <c r="U771" s="95"/>
      <c r="V771" s="95">
        <f>IF(U770=2,V767+1,IF(U770=0,0,V767))</f>
        <v>0</v>
      </c>
      <c r="W771" s="95">
        <f>IF(U770=3,W767+1,IF(U770=0,0,W767))</f>
        <v>0</v>
      </c>
      <c r="X771" s="95">
        <f>IF(U770=1,X767+1,X767)</f>
        <v>0</v>
      </c>
    </row>
    <row r="772" spans="1:24" ht="21" customHeight="1" thickBot="1">
      <c r="A772" s="6"/>
      <c r="B772" s="7"/>
      <c r="C772" s="7"/>
      <c r="D772" s="75"/>
      <c r="E772" s="17"/>
      <c r="F772" s="80"/>
      <c r="G772" s="105">
        <v>10000</v>
      </c>
      <c r="H772" s="67">
        <v>0.15</v>
      </c>
      <c r="I772" s="22">
        <f>E772+F772</f>
        <v>0</v>
      </c>
      <c r="J772" s="57">
        <f>I772-H772</f>
        <v>-0.15</v>
      </c>
      <c r="K772" s="57">
        <f>I772+H772</f>
        <v>0.15</v>
      </c>
      <c r="L772" s="53"/>
      <c r="M772" s="53"/>
      <c r="N772" s="8"/>
      <c r="O772" s="103" t="str">
        <f>IF(L772&lt;&gt;"",IF(M772="○",100,IF(M772="×",-100,"")),"")</f>
        <v/>
      </c>
      <c r="P772" s="54" t="str">
        <f>IF(M772="○","勝",IF(M772="×","敗",""))</f>
        <v/>
      </c>
      <c r="Q772" s="185"/>
      <c r="R772" s="186"/>
      <c r="S772" s="186"/>
      <c r="T772" s="187"/>
      <c r="U772" s="95"/>
      <c r="V772" s="95"/>
      <c r="W772" s="95"/>
      <c r="X772" s="95"/>
    </row>
    <row r="773" spans="1:24" ht="21" customHeight="1">
      <c r="A773" s="9" t="s">
        <v>112</v>
      </c>
      <c r="B773" s="28" t="s">
        <v>40</v>
      </c>
      <c r="C773" s="28" t="s">
        <v>37</v>
      </c>
      <c r="D773" s="61" t="s">
        <v>39</v>
      </c>
      <c r="E773" s="15" t="s">
        <v>41</v>
      </c>
      <c r="F773" s="61" t="s">
        <v>27</v>
      </c>
      <c r="G773" s="51" t="s">
        <v>28</v>
      </c>
      <c r="H773" s="64" t="s">
        <v>43</v>
      </c>
      <c r="I773" s="21" t="s">
        <v>20</v>
      </c>
      <c r="J773" s="31" t="s">
        <v>21</v>
      </c>
      <c r="K773" s="31" t="s">
        <v>22</v>
      </c>
      <c r="L773" s="32" t="s">
        <v>111</v>
      </c>
      <c r="M773" s="36" t="s">
        <v>46</v>
      </c>
      <c r="N773" s="33" t="s">
        <v>113</v>
      </c>
      <c r="O773" s="100" t="s">
        <v>12</v>
      </c>
      <c r="P773" s="34" t="s">
        <v>13</v>
      </c>
      <c r="U773" s="95"/>
      <c r="V773" s="95"/>
      <c r="W773" s="95"/>
      <c r="X773" s="95"/>
    </row>
    <row r="774" spans="1:24" ht="21" customHeight="1">
      <c r="A774" s="4"/>
      <c r="B774" s="3"/>
      <c r="C774" s="3"/>
      <c r="D774" s="135"/>
      <c r="E774" s="16"/>
      <c r="F774" s="79"/>
      <c r="G774" s="68">
        <v>10000</v>
      </c>
      <c r="H774" s="65">
        <v>0.15</v>
      </c>
      <c r="I774" s="19">
        <f>E774+F774</f>
        <v>0</v>
      </c>
      <c r="J774" s="2">
        <f>I774+H774</f>
        <v>0.15</v>
      </c>
      <c r="K774" s="2">
        <f>I774-H774</f>
        <v>-0.15</v>
      </c>
      <c r="L774" s="47"/>
      <c r="M774" s="47"/>
      <c r="N774" s="1"/>
      <c r="O774" s="101" t="str">
        <f>IF(L774&lt;&gt;"",IF(M774="○",100,IF(M774="×",-100,"")),"")</f>
        <v/>
      </c>
      <c r="P774" s="45" t="str">
        <f>IF(M774="○","勝",IF(M774="×","敗",""))</f>
        <v/>
      </c>
      <c r="U774" s="95">
        <f>IF(AND(V774="",W774="")=TRUE,0,IF(AND(V774="勝",W774="敗")=TRUE,1,IF(AND(W774="勝",V774="敗")=TRUE,1,IF(AND(V774="勝",W774="")=TRUE,2,IF(AND(W774="勝",V774="")=TRUE,2,IF(AND(V774="敗",W774="")=TRUE,3,IF(AND(W774="敗",V774="")=TRUE,3,0)))))))</f>
        <v>0</v>
      </c>
      <c r="V774" s="95" t="str">
        <f>IF(L774="","",P774)</f>
        <v/>
      </c>
      <c r="W774" s="95" t="str">
        <f>IF(L776="","",P776)</f>
        <v/>
      </c>
      <c r="X774" s="95"/>
    </row>
    <row r="775" spans="1:24" ht="21" customHeight="1">
      <c r="A775" s="5">
        <v>193</v>
      </c>
      <c r="B775" s="140"/>
      <c r="C775" s="141" t="str">
        <f>IF(B775="","",TEXT(B775,"(aaa)"))</f>
        <v/>
      </c>
      <c r="D775" s="62" t="s">
        <v>39</v>
      </c>
      <c r="E775" s="11" t="s">
        <v>42</v>
      </c>
      <c r="F775" s="70" t="s">
        <v>27</v>
      </c>
      <c r="G775" s="63" t="s">
        <v>28</v>
      </c>
      <c r="H775" s="66" t="s">
        <v>44</v>
      </c>
      <c r="I775" s="20" t="s">
        <v>19</v>
      </c>
      <c r="J775" s="76" t="s">
        <v>21</v>
      </c>
      <c r="K775" s="76" t="s">
        <v>22</v>
      </c>
      <c r="L775" s="35" t="s">
        <v>111</v>
      </c>
      <c r="M775" s="48"/>
      <c r="N775" s="1"/>
      <c r="O775" s="101" t="str">
        <f>IF(AND(O774="",O776="")=TRUE,"",V775/SUM(V775:X775)*100)</f>
        <v/>
      </c>
      <c r="P775" s="45" t="str">
        <f>IF(AND(L774="",L776="")=TRUE,"",V775&amp;"勝"&amp;W775&amp;"敗"&amp;X775&amp;"引")</f>
        <v/>
      </c>
      <c r="U775" s="95"/>
      <c r="V775" s="95">
        <f>IF(U774=2,V771+1,IF(U774=0,0,V771))</f>
        <v>0</v>
      </c>
      <c r="W775" s="95">
        <f>IF(U774=3,W771+1,IF(U774=0,0,W771))</f>
        <v>0</v>
      </c>
      <c r="X775" s="95">
        <f>IF(U774=1,X771+1,X771)</f>
        <v>0</v>
      </c>
    </row>
    <row r="776" spans="1:24" ht="21" customHeight="1" thickBot="1">
      <c r="A776" s="6"/>
      <c r="B776" s="7"/>
      <c r="C776" s="7"/>
      <c r="D776" s="75"/>
      <c r="E776" s="17"/>
      <c r="F776" s="80"/>
      <c r="G776" s="105">
        <v>10000</v>
      </c>
      <c r="H776" s="67">
        <v>0.15</v>
      </c>
      <c r="I776" s="22">
        <f>E776+F776</f>
        <v>0</v>
      </c>
      <c r="J776" s="57">
        <f>I776-H776</f>
        <v>-0.15</v>
      </c>
      <c r="K776" s="57">
        <f>I776+H776</f>
        <v>0.15</v>
      </c>
      <c r="L776" s="53"/>
      <c r="M776" s="53"/>
      <c r="N776" s="8"/>
      <c r="O776" s="103" t="str">
        <f>IF(L776&lt;&gt;"",IF(M776="○",100,IF(M776="×",-100,"")),"")</f>
        <v/>
      </c>
      <c r="P776" s="54" t="str">
        <f>IF(M776="○","勝",IF(M776="×","敗",""))</f>
        <v/>
      </c>
      <c r="Q776" s="185"/>
      <c r="R776" s="186"/>
      <c r="S776" s="186"/>
      <c r="T776" s="187"/>
      <c r="U776" s="95"/>
      <c r="V776" s="95"/>
      <c r="W776" s="95"/>
      <c r="X776" s="95"/>
    </row>
    <row r="777" spans="1:24" ht="21" customHeight="1">
      <c r="A777" s="9" t="s">
        <v>112</v>
      </c>
      <c r="B777" s="28" t="s">
        <v>40</v>
      </c>
      <c r="C777" s="28" t="s">
        <v>37</v>
      </c>
      <c r="D777" s="61" t="s">
        <v>39</v>
      </c>
      <c r="E777" s="15" t="s">
        <v>41</v>
      </c>
      <c r="F777" s="61" t="s">
        <v>27</v>
      </c>
      <c r="G777" s="51" t="s">
        <v>28</v>
      </c>
      <c r="H777" s="64" t="s">
        <v>43</v>
      </c>
      <c r="I777" s="21" t="s">
        <v>20</v>
      </c>
      <c r="J777" s="31" t="s">
        <v>21</v>
      </c>
      <c r="K777" s="31" t="s">
        <v>22</v>
      </c>
      <c r="L777" s="32" t="s">
        <v>111</v>
      </c>
      <c r="M777" s="36" t="s">
        <v>46</v>
      </c>
      <c r="N777" s="33" t="s">
        <v>113</v>
      </c>
      <c r="O777" s="100" t="s">
        <v>12</v>
      </c>
      <c r="P777" s="34" t="s">
        <v>13</v>
      </c>
      <c r="U777" s="95"/>
      <c r="V777" s="95"/>
      <c r="W777" s="95"/>
      <c r="X777" s="95"/>
    </row>
    <row r="778" spans="1:24" ht="21" customHeight="1">
      <c r="A778" s="4"/>
      <c r="B778" s="3"/>
      <c r="C778" s="3"/>
      <c r="D778" s="135"/>
      <c r="E778" s="16"/>
      <c r="F778" s="79"/>
      <c r="G778" s="68">
        <v>10000</v>
      </c>
      <c r="H778" s="65">
        <v>0.15</v>
      </c>
      <c r="I778" s="19">
        <f>E778+F778</f>
        <v>0</v>
      </c>
      <c r="J778" s="2">
        <f>I778+H778</f>
        <v>0.15</v>
      </c>
      <c r="K778" s="2">
        <f>I778-H778</f>
        <v>-0.15</v>
      </c>
      <c r="L778" s="47"/>
      <c r="M778" s="47"/>
      <c r="N778" s="1"/>
      <c r="O778" s="101" t="str">
        <f>IF(L778&lt;&gt;"",IF(M778="○",100,IF(M778="×",-100,"")),"")</f>
        <v/>
      </c>
      <c r="P778" s="45" t="str">
        <f>IF(M778="○","勝",IF(M778="×","敗",""))</f>
        <v/>
      </c>
      <c r="U778" s="95">
        <f>IF(AND(V778="",W778="")=TRUE,0,IF(AND(V778="勝",W778="敗")=TRUE,1,IF(AND(W778="勝",V778="敗")=TRUE,1,IF(AND(V778="勝",W778="")=TRUE,2,IF(AND(W778="勝",V778="")=TRUE,2,IF(AND(V778="敗",W778="")=TRUE,3,IF(AND(W778="敗",V778="")=TRUE,3,0)))))))</f>
        <v>0</v>
      </c>
      <c r="V778" s="95" t="str">
        <f>IF(L778="","",P778)</f>
        <v/>
      </c>
      <c r="W778" s="95" t="str">
        <f>IF(L780="","",P780)</f>
        <v/>
      </c>
      <c r="X778" s="95"/>
    </row>
    <row r="779" spans="1:24" ht="21" customHeight="1">
      <c r="A779" s="5">
        <v>194</v>
      </c>
      <c r="B779" s="140"/>
      <c r="C779" s="141" t="str">
        <f>IF(B779="","",TEXT(B779,"(aaa)"))</f>
        <v/>
      </c>
      <c r="D779" s="62" t="s">
        <v>39</v>
      </c>
      <c r="E779" s="11" t="s">
        <v>42</v>
      </c>
      <c r="F779" s="70" t="s">
        <v>27</v>
      </c>
      <c r="G779" s="63" t="s">
        <v>28</v>
      </c>
      <c r="H779" s="66" t="s">
        <v>44</v>
      </c>
      <c r="I779" s="20" t="s">
        <v>19</v>
      </c>
      <c r="J779" s="76" t="s">
        <v>21</v>
      </c>
      <c r="K779" s="76" t="s">
        <v>22</v>
      </c>
      <c r="L779" s="35" t="s">
        <v>111</v>
      </c>
      <c r="M779" s="48"/>
      <c r="N779" s="1"/>
      <c r="O779" s="101" t="str">
        <f>IF(AND(O778="",O780="")=TRUE,"",V779/SUM(V779:X779)*100)</f>
        <v/>
      </c>
      <c r="P779" s="45" t="str">
        <f>IF(AND(L778="",L780="")=TRUE,"",V779&amp;"勝"&amp;W779&amp;"敗"&amp;X779&amp;"引")</f>
        <v/>
      </c>
      <c r="U779" s="95"/>
      <c r="V779" s="95">
        <f>IF(U778=2,V775+1,IF(U778=0,0,V775))</f>
        <v>0</v>
      </c>
      <c r="W779" s="95">
        <f>IF(U778=3,W775+1,IF(U778=0,0,W775))</f>
        <v>0</v>
      </c>
      <c r="X779" s="95">
        <f>IF(U778=1,X775+1,X775)</f>
        <v>0</v>
      </c>
    </row>
    <row r="780" spans="1:24" ht="21" customHeight="1" thickBot="1">
      <c r="A780" s="6"/>
      <c r="B780" s="7"/>
      <c r="C780" s="7"/>
      <c r="D780" s="75"/>
      <c r="E780" s="17"/>
      <c r="F780" s="80"/>
      <c r="G780" s="105">
        <v>10000</v>
      </c>
      <c r="H780" s="67">
        <v>0.15</v>
      </c>
      <c r="I780" s="22">
        <f>E780+F780</f>
        <v>0</v>
      </c>
      <c r="J780" s="57">
        <f>I780-H780</f>
        <v>-0.15</v>
      </c>
      <c r="K780" s="57">
        <f>I780+H780</f>
        <v>0.15</v>
      </c>
      <c r="L780" s="53"/>
      <c r="M780" s="53"/>
      <c r="N780" s="8"/>
      <c r="O780" s="103" t="str">
        <f>IF(L780&lt;&gt;"",IF(M780="○",100,IF(M780="×",-100,"")),"")</f>
        <v/>
      </c>
      <c r="P780" s="54" t="str">
        <f>IF(M780="○","勝",IF(M780="×","敗",""))</f>
        <v/>
      </c>
      <c r="Q780" s="185"/>
      <c r="R780" s="186"/>
      <c r="S780" s="186"/>
      <c r="T780" s="187"/>
      <c r="U780" s="95"/>
      <c r="V780" s="95"/>
      <c r="W780" s="95"/>
      <c r="X780" s="95"/>
    </row>
    <row r="781" spans="1:24" ht="21" customHeight="1">
      <c r="A781" s="9" t="s">
        <v>112</v>
      </c>
      <c r="B781" s="28" t="s">
        <v>40</v>
      </c>
      <c r="C781" s="28" t="s">
        <v>37</v>
      </c>
      <c r="D781" s="61" t="s">
        <v>39</v>
      </c>
      <c r="E781" s="15" t="s">
        <v>41</v>
      </c>
      <c r="F781" s="61" t="s">
        <v>27</v>
      </c>
      <c r="G781" s="51" t="s">
        <v>28</v>
      </c>
      <c r="H781" s="64" t="s">
        <v>43</v>
      </c>
      <c r="I781" s="21" t="s">
        <v>20</v>
      </c>
      <c r="J781" s="31" t="s">
        <v>21</v>
      </c>
      <c r="K781" s="31" t="s">
        <v>22</v>
      </c>
      <c r="L781" s="32" t="s">
        <v>111</v>
      </c>
      <c r="M781" s="36" t="s">
        <v>46</v>
      </c>
      <c r="N781" s="33" t="s">
        <v>113</v>
      </c>
      <c r="O781" s="100" t="s">
        <v>12</v>
      </c>
      <c r="P781" s="34" t="s">
        <v>13</v>
      </c>
      <c r="U781" s="95"/>
      <c r="V781" s="95"/>
      <c r="W781" s="95"/>
      <c r="X781" s="95"/>
    </row>
    <row r="782" spans="1:24" ht="21" customHeight="1">
      <c r="A782" s="4"/>
      <c r="B782" s="3"/>
      <c r="C782" s="3"/>
      <c r="D782" s="135"/>
      <c r="E782" s="16"/>
      <c r="F782" s="79"/>
      <c r="G782" s="68">
        <v>10000</v>
      </c>
      <c r="H782" s="65">
        <v>0.15</v>
      </c>
      <c r="I782" s="19">
        <f>E782+F782</f>
        <v>0</v>
      </c>
      <c r="J782" s="2">
        <f>I782+H782</f>
        <v>0.15</v>
      </c>
      <c r="K782" s="2">
        <f>I782-H782</f>
        <v>-0.15</v>
      </c>
      <c r="L782" s="47"/>
      <c r="M782" s="47"/>
      <c r="N782" s="1"/>
      <c r="O782" s="101" t="str">
        <f>IF(L782&lt;&gt;"",IF(M782="○",100,IF(M782="×",-100,"")),"")</f>
        <v/>
      </c>
      <c r="P782" s="45" t="str">
        <f>IF(M782="○","勝",IF(M782="×","敗",""))</f>
        <v/>
      </c>
      <c r="U782" s="95">
        <f>IF(AND(V782="",W782="")=TRUE,0,IF(AND(V782="勝",W782="敗")=TRUE,1,IF(AND(W782="勝",V782="敗")=TRUE,1,IF(AND(V782="勝",W782="")=TRUE,2,IF(AND(W782="勝",V782="")=TRUE,2,IF(AND(V782="敗",W782="")=TRUE,3,IF(AND(W782="敗",V782="")=TRUE,3,0)))))))</f>
        <v>0</v>
      </c>
      <c r="V782" s="95" t="str">
        <f>IF(L782="","",P782)</f>
        <v/>
      </c>
      <c r="W782" s="95" t="str">
        <f>IF(L784="","",P784)</f>
        <v/>
      </c>
      <c r="X782" s="95"/>
    </row>
    <row r="783" spans="1:24" ht="21" customHeight="1">
      <c r="A783" s="5">
        <v>195</v>
      </c>
      <c r="B783" s="140"/>
      <c r="C783" s="141" t="str">
        <f>IF(B783="","",TEXT(B783,"(aaa)"))</f>
        <v/>
      </c>
      <c r="D783" s="62" t="s">
        <v>39</v>
      </c>
      <c r="E783" s="11" t="s">
        <v>42</v>
      </c>
      <c r="F783" s="70" t="s">
        <v>27</v>
      </c>
      <c r="G783" s="63" t="s">
        <v>28</v>
      </c>
      <c r="H783" s="66" t="s">
        <v>44</v>
      </c>
      <c r="I783" s="20" t="s">
        <v>19</v>
      </c>
      <c r="J783" s="76" t="s">
        <v>21</v>
      </c>
      <c r="K783" s="76" t="s">
        <v>22</v>
      </c>
      <c r="L783" s="35" t="s">
        <v>111</v>
      </c>
      <c r="M783" s="48"/>
      <c r="N783" s="1"/>
      <c r="O783" s="101" t="str">
        <f>IF(AND(O782="",O784="")=TRUE,"",V783/SUM(V783:X783)*100)</f>
        <v/>
      </c>
      <c r="P783" s="45" t="str">
        <f>IF(AND(L782="",L784="")=TRUE,"",V783&amp;"勝"&amp;W783&amp;"敗"&amp;X783&amp;"引")</f>
        <v/>
      </c>
      <c r="U783" s="95"/>
      <c r="V783" s="95">
        <f>IF(U782=2,V779+1,IF(U782=0,0,V779))</f>
        <v>0</v>
      </c>
      <c r="W783" s="95">
        <f>IF(U782=3,W779+1,IF(U782=0,0,W779))</f>
        <v>0</v>
      </c>
      <c r="X783" s="95">
        <f>IF(U782=1,X779+1,X779)</f>
        <v>0</v>
      </c>
    </row>
    <row r="784" spans="1:24" ht="21" customHeight="1" thickBot="1">
      <c r="A784" s="6"/>
      <c r="B784" s="7"/>
      <c r="C784" s="7"/>
      <c r="D784" s="75"/>
      <c r="E784" s="17"/>
      <c r="F784" s="80"/>
      <c r="G784" s="105">
        <v>10000</v>
      </c>
      <c r="H784" s="67">
        <v>0.15</v>
      </c>
      <c r="I784" s="22">
        <f>E784+F784</f>
        <v>0</v>
      </c>
      <c r="J784" s="57">
        <f>I784-H784</f>
        <v>-0.15</v>
      </c>
      <c r="K784" s="57">
        <f>I784+H784</f>
        <v>0.15</v>
      </c>
      <c r="L784" s="53"/>
      <c r="M784" s="53"/>
      <c r="N784" s="8"/>
      <c r="O784" s="103" t="str">
        <f>IF(L784&lt;&gt;"",IF(M784="○",100,IF(M784="×",-100,"")),"")</f>
        <v/>
      </c>
      <c r="P784" s="54" t="str">
        <f>IF(M784="○","勝",IF(M784="×","敗",""))</f>
        <v/>
      </c>
      <c r="Q784" s="185"/>
      <c r="R784" s="186"/>
      <c r="S784" s="186"/>
      <c r="T784" s="187"/>
      <c r="U784" s="95"/>
      <c r="V784" s="95"/>
      <c r="W784" s="95"/>
      <c r="X784" s="95"/>
    </row>
    <row r="785" spans="1:24" ht="21" customHeight="1">
      <c r="A785" s="9" t="s">
        <v>112</v>
      </c>
      <c r="B785" s="28" t="s">
        <v>40</v>
      </c>
      <c r="C785" s="28" t="s">
        <v>37</v>
      </c>
      <c r="D785" s="61" t="s">
        <v>39</v>
      </c>
      <c r="E785" s="15" t="s">
        <v>41</v>
      </c>
      <c r="F785" s="61" t="s">
        <v>27</v>
      </c>
      <c r="G785" s="51" t="s">
        <v>28</v>
      </c>
      <c r="H785" s="64" t="s">
        <v>43</v>
      </c>
      <c r="I785" s="21" t="s">
        <v>20</v>
      </c>
      <c r="J785" s="31" t="s">
        <v>21</v>
      </c>
      <c r="K785" s="31" t="s">
        <v>22</v>
      </c>
      <c r="L785" s="32" t="s">
        <v>111</v>
      </c>
      <c r="M785" s="36" t="s">
        <v>46</v>
      </c>
      <c r="N785" s="33" t="s">
        <v>113</v>
      </c>
      <c r="O785" s="100" t="s">
        <v>12</v>
      </c>
      <c r="P785" s="34" t="s">
        <v>13</v>
      </c>
      <c r="U785" s="95"/>
      <c r="V785" s="95"/>
      <c r="W785" s="95"/>
      <c r="X785" s="95"/>
    </row>
    <row r="786" spans="1:24" ht="21" customHeight="1">
      <c r="A786" s="4"/>
      <c r="B786" s="3"/>
      <c r="C786" s="3"/>
      <c r="D786" s="135"/>
      <c r="E786" s="16"/>
      <c r="F786" s="79"/>
      <c r="G786" s="68">
        <v>10000</v>
      </c>
      <c r="H786" s="65">
        <v>0.15</v>
      </c>
      <c r="I786" s="19">
        <f>E786+F786</f>
        <v>0</v>
      </c>
      <c r="J786" s="2">
        <f>I786+H786</f>
        <v>0.15</v>
      </c>
      <c r="K786" s="2">
        <f>I786-H786</f>
        <v>-0.15</v>
      </c>
      <c r="L786" s="47"/>
      <c r="M786" s="47"/>
      <c r="N786" s="1"/>
      <c r="O786" s="101" t="str">
        <f>IF(L786&lt;&gt;"",IF(M786="○",100,IF(M786="×",-100,"")),"")</f>
        <v/>
      </c>
      <c r="P786" s="45" t="str">
        <f>IF(M786="○","勝",IF(M786="×","敗",""))</f>
        <v/>
      </c>
      <c r="U786" s="95">
        <f>IF(AND(V786="",W786="")=TRUE,0,IF(AND(V786="勝",W786="敗")=TRUE,1,IF(AND(W786="勝",V786="敗")=TRUE,1,IF(AND(V786="勝",W786="")=TRUE,2,IF(AND(W786="勝",V786="")=TRUE,2,IF(AND(V786="敗",W786="")=TRUE,3,IF(AND(W786="敗",V786="")=TRUE,3,0)))))))</f>
        <v>0</v>
      </c>
      <c r="V786" s="95" t="str">
        <f>IF(L786="","",P786)</f>
        <v/>
      </c>
      <c r="W786" s="95" t="str">
        <f>IF(L788="","",P788)</f>
        <v/>
      </c>
      <c r="X786" s="95"/>
    </row>
    <row r="787" spans="1:24" ht="21" customHeight="1">
      <c r="A787" s="5">
        <v>196</v>
      </c>
      <c r="B787" s="140"/>
      <c r="C787" s="141" t="str">
        <f>IF(B787="","",TEXT(B787,"(aaa)"))</f>
        <v/>
      </c>
      <c r="D787" s="62" t="s">
        <v>39</v>
      </c>
      <c r="E787" s="11" t="s">
        <v>42</v>
      </c>
      <c r="F787" s="70" t="s">
        <v>27</v>
      </c>
      <c r="G787" s="63" t="s">
        <v>28</v>
      </c>
      <c r="H787" s="66" t="s">
        <v>44</v>
      </c>
      <c r="I787" s="20" t="s">
        <v>19</v>
      </c>
      <c r="J787" s="76" t="s">
        <v>21</v>
      </c>
      <c r="K787" s="76" t="s">
        <v>22</v>
      </c>
      <c r="L787" s="35" t="s">
        <v>111</v>
      </c>
      <c r="M787" s="48"/>
      <c r="N787" s="1"/>
      <c r="O787" s="101" t="str">
        <f>IF(AND(O786="",O788="")=TRUE,"",V787/SUM(V787:X787)*100)</f>
        <v/>
      </c>
      <c r="P787" s="45" t="str">
        <f>IF(AND(L786="",L788="")=TRUE,"",V787&amp;"勝"&amp;W787&amp;"敗"&amp;X787&amp;"引")</f>
        <v/>
      </c>
      <c r="U787" s="95"/>
      <c r="V787" s="95">
        <f>IF(U786=2,V783+1,IF(U786=0,0,V783))</f>
        <v>0</v>
      </c>
      <c r="W787" s="95">
        <f>IF(U786=3,W783+1,IF(U786=0,0,W783))</f>
        <v>0</v>
      </c>
      <c r="X787" s="95">
        <f>IF(U786=1,X783+1,X783)</f>
        <v>0</v>
      </c>
    </row>
    <row r="788" spans="1:24" ht="21" customHeight="1" thickBot="1">
      <c r="A788" s="6"/>
      <c r="B788" s="7"/>
      <c r="C788" s="7"/>
      <c r="D788" s="75"/>
      <c r="E788" s="17"/>
      <c r="F788" s="80"/>
      <c r="G788" s="105">
        <v>10000</v>
      </c>
      <c r="H788" s="67">
        <v>0.15</v>
      </c>
      <c r="I788" s="22">
        <f>E788+F788</f>
        <v>0</v>
      </c>
      <c r="J788" s="57">
        <f>I788-H788</f>
        <v>-0.15</v>
      </c>
      <c r="K788" s="57">
        <f>I788+H788</f>
        <v>0.15</v>
      </c>
      <c r="L788" s="53"/>
      <c r="M788" s="53"/>
      <c r="N788" s="8"/>
      <c r="O788" s="103" t="str">
        <f>IF(L788&lt;&gt;"",IF(M788="○",100,IF(M788="×",-100,"")),"")</f>
        <v/>
      </c>
      <c r="P788" s="54" t="str">
        <f>IF(M788="○","勝",IF(M788="×","敗",""))</f>
        <v/>
      </c>
      <c r="Q788" s="185"/>
      <c r="R788" s="186"/>
      <c r="S788" s="186"/>
      <c r="T788" s="187"/>
      <c r="U788" s="95"/>
      <c r="V788" s="95"/>
      <c r="W788" s="95"/>
      <c r="X788" s="95"/>
    </row>
    <row r="789" spans="1:24" ht="21" customHeight="1">
      <c r="A789" s="9" t="s">
        <v>112</v>
      </c>
      <c r="B789" s="28" t="s">
        <v>40</v>
      </c>
      <c r="C789" s="28" t="s">
        <v>37</v>
      </c>
      <c r="D789" s="61" t="s">
        <v>39</v>
      </c>
      <c r="E789" s="15" t="s">
        <v>41</v>
      </c>
      <c r="F789" s="61" t="s">
        <v>27</v>
      </c>
      <c r="G789" s="51" t="s">
        <v>28</v>
      </c>
      <c r="H789" s="64" t="s">
        <v>43</v>
      </c>
      <c r="I789" s="21" t="s">
        <v>20</v>
      </c>
      <c r="J789" s="31" t="s">
        <v>21</v>
      </c>
      <c r="K789" s="31" t="s">
        <v>22</v>
      </c>
      <c r="L789" s="32" t="s">
        <v>111</v>
      </c>
      <c r="M789" s="36" t="s">
        <v>46</v>
      </c>
      <c r="N789" s="33" t="s">
        <v>113</v>
      </c>
      <c r="O789" s="100" t="s">
        <v>12</v>
      </c>
      <c r="P789" s="34" t="s">
        <v>13</v>
      </c>
      <c r="U789" s="95"/>
      <c r="V789" s="95"/>
      <c r="W789" s="95"/>
      <c r="X789" s="95"/>
    </row>
    <row r="790" spans="1:24" ht="21" customHeight="1">
      <c r="A790" s="4"/>
      <c r="B790" s="3"/>
      <c r="C790" s="3"/>
      <c r="D790" s="135"/>
      <c r="E790" s="16"/>
      <c r="F790" s="79"/>
      <c r="G790" s="68">
        <v>10000</v>
      </c>
      <c r="H790" s="65">
        <v>0.15</v>
      </c>
      <c r="I790" s="19">
        <f>E790+F790</f>
        <v>0</v>
      </c>
      <c r="J790" s="2">
        <f>I790+H790</f>
        <v>0.15</v>
      </c>
      <c r="K790" s="2">
        <f>I790-H790</f>
        <v>-0.15</v>
      </c>
      <c r="L790" s="47"/>
      <c r="M790" s="47"/>
      <c r="N790" s="1"/>
      <c r="O790" s="101" t="str">
        <f>IF(L790&lt;&gt;"",IF(M790="○",100,IF(M790="×",-100,"")),"")</f>
        <v/>
      </c>
      <c r="P790" s="45" t="str">
        <f>IF(M790="○","勝",IF(M790="×","敗",""))</f>
        <v/>
      </c>
      <c r="U790" s="95">
        <f>IF(AND(V790="",W790="")=TRUE,0,IF(AND(V790="勝",W790="敗")=TRUE,1,IF(AND(W790="勝",V790="敗")=TRUE,1,IF(AND(V790="勝",W790="")=TRUE,2,IF(AND(W790="勝",V790="")=TRUE,2,IF(AND(V790="敗",W790="")=TRUE,3,IF(AND(W790="敗",V790="")=TRUE,3,0)))))))</f>
        <v>0</v>
      </c>
      <c r="V790" s="95" t="str">
        <f>IF(L790="","",P790)</f>
        <v/>
      </c>
      <c r="W790" s="95" t="str">
        <f>IF(L792="","",P792)</f>
        <v/>
      </c>
      <c r="X790" s="95"/>
    </row>
    <row r="791" spans="1:24" ht="21" customHeight="1">
      <c r="A791" s="5">
        <v>197</v>
      </c>
      <c r="B791" s="140"/>
      <c r="C791" s="141" t="str">
        <f>IF(B791="","",TEXT(B791,"(aaa)"))</f>
        <v/>
      </c>
      <c r="D791" s="62" t="s">
        <v>39</v>
      </c>
      <c r="E791" s="11" t="s">
        <v>42</v>
      </c>
      <c r="F791" s="70" t="s">
        <v>27</v>
      </c>
      <c r="G791" s="63" t="s">
        <v>28</v>
      </c>
      <c r="H791" s="66" t="s">
        <v>44</v>
      </c>
      <c r="I791" s="20" t="s">
        <v>19</v>
      </c>
      <c r="J791" s="76" t="s">
        <v>21</v>
      </c>
      <c r="K791" s="76" t="s">
        <v>22</v>
      </c>
      <c r="L791" s="35" t="s">
        <v>111</v>
      </c>
      <c r="M791" s="48"/>
      <c r="N791" s="1"/>
      <c r="O791" s="101" t="str">
        <f>IF(AND(O790="",O792="")=TRUE,"",V791/SUM(V791:X791)*100)</f>
        <v/>
      </c>
      <c r="P791" s="45" t="str">
        <f>IF(AND(L790="",L792="")=TRUE,"",V791&amp;"勝"&amp;W791&amp;"敗"&amp;X791&amp;"引")</f>
        <v/>
      </c>
      <c r="U791" s="95"/>
      <c r="V791" s="95">
        <f>IF(U790=2,V787+1,IF(U790=0,0,V787))</f>
        <v>0</v>
      </c>
      <c r="W791" s="95">
        <f>IF(U790=3,W787+1,IF(U790=0,0,W787))</f>
        <v>0</v>
      </c>
      <c r="X791" s="95">
        <f>IF(U790=1,X787+1,X787)</f>
        <v>0</v>
      </c>
    </row>
    <row r="792" spans="1:24" ht="21" customHeight="1" thickBot="1">
      <c r="A792" s="6"/>
      <c r="B792" s="7"/>
      <c r="C792" s="7"/>
      <c r="D792" s="75"/>
      <c r="E792" s="17"/>
      <c r="F792" s="80"/>
      <c r="G792" s="105">
        <v>10000</v>
      </c>
      <c r="H792" s="67">
        <v>0.15</v>
      </c>
      <c r="I792" s="22">
        <f>E792+F792</f>
        <v>0</v>
      </c>
      <c r="J792" s="57">
        <f>I792-H792</f>
        <v>-0.15</v>
      </c>
      <c r="K792" s="57">
        <f>I792+H792</f>
        <v>0.15</v>
      </c>
      <c r="L792" s="53"/>
      <c r="M792" s="53"/>
      <c r="N792" s="8"/>
      <c r="O792" s="103" t="str">
        <f>IF(L792&lt;&gt;"",IF(M792="○",100,IF(M792="×",-100,"")),"")</f>
        <v/>
      </c>
      <c r="P792" s="54" t="str">
        <f>IF(M792="○","勝",IF(M792="×","敗",""))</f>
        <v/>
      </c>
      <c r="Q792" s="185"/>
      <c r="R792" s="186"/>
      <c r="S792" s="186"/>
      <c r="T792" s="187"/>
      <c r="U792" s="95"/>
      <c r="V792" s="95"/>
      <c r="W792" s="95"/>
      <c r="X792" s="95"/>
    </row>
    <row r="793" spans="1:24" ht="21" customHeight="1">
      <c r="A793" s="9" t="s">
        <v>112</v>
      </c>
      <c r="B793" s="28" t="s">
        <v>40</v>
      </c>
      <c r="C793" s="28" t="s">
        <v>37</v>
      </c>
      <c r="D793" s="61" t="s">
        <v>39</v>
      </c>
      <c r="E793" s="15" t="s">
        <v>41</v>
      </c>
      <c r="F793" s="61" t="s">
        <v>27</v>
      </c>
      <c r="G793" s="51" t="s">
        <v>28</v>
      </c>
      <c r="H793" s="64" t="s">
        <v>43</v>
      </c>
      <c r="I793" s="21" t="s">
        <v>20</v>
      </c>
      <c r="J793" s="31" t="s">
        <v>21</v>
      </c>
      <c r="K793" s="31" t="s">
        <v>22</v>
      </c>
      <c r="L793" s="32" t="s">
        <v>111</v>
      </c>
      <c r="M793" s="36" t="s">
        <v>46</v>
      </c>
      <c r="N793" s="33" t="s">
        <v>113</v>
      </c>
      <c r="O793" s="100" t="s">
        <v>12</v>
      </c>
      <c r="P793" s="34" t="s">
        <v>13</v>
      </c>
      <c r="U793" s="95"/>
      <c r="V793" s="95"/>
      <c r="W793" s="95"/>
      <c r="X793" s="95"/>
    </row>
    <row r="794" spans="1:24" ht="21" customHeight="1">
      <c r="A794" s="4"/>
      <c r="B794" s="3"/>
      <c r="C794" s="3"/>
      <c r="D794" s="135"/>
      <c r="E794" s="16"/>
      <c r="F794" s="79"/>
      <c r="G794" s="68">
        <v>10000</v>
      </c>
      <c r="H794" s="65">
        <v>0.15</v>
      </c>
      <c r="I794" s="19">
        <f>E794+F794</f>
        <v>0</v>
      </c>
      <c r="J794" s="2">
        <f>I794+H794</f>
        <v>0.15</v>
      </c>
      <c r="K794" s="2">
        <f>I794-H794</f>
        <v>-0.15</v>
      </c>
      <c r="L794" s="47"/>
      <c r="M794" s="47"/>
      <c r="N794" s="1"/>
      <c r="O794" s="101" t="str">
        <f>IF(L794&lt;&gt;"",IF(M794="○",100,IF(M794="×",-100,"")),"")</f>
        <v/>
      </c>
      <c r="P794" s="45" t="str">
        <f>IF(M794="○","勝",IF(M794="×","敗",""))</f>
        <v/>
      </c>
      <c r="U794" s="95">
        <f>IF(AND(V794="",W794="")=TRUE,0,IF(AND(V794="勝",W794="敗")=TRUE,1,IF(AND(W794="勝",V794="敗")=TRUE,1,IF(AND(V794="勝",W794="")=TRUE,2,IF(AND(W794="勝",V794="")=TRUE,2,IF(AND(V794="敗",W794="")=TRUE,3,IF(AND(W794="敗",V794="")=TRUE,3,0)))))))</f>
        <v>0</v>
      </c>
      <c r="V794" s="95" t="str">
        <f>IF(L794="","",P794)</f>
        <v/>
      </c>
      <c r="W794" s="95" t="str">
        <f>IF(L796="","",P796)</f>
        <v/>
      </c>
      <c r="X794" s="95"/>
    </row>
    <row r="795" spans="1:24" ht="21" customHeight="1">
      <c r="A795" s="5">
        <v>198</v>
      </c>
      <c r="B795" s="140"/>
      <c r="C795" s="141" t="str">
        <f>IF(B795="","",TEXT(B795,"(aaa)"))</f>
        <v/>
      </c>
      <c r="D795" s="62" t="s">
        <v>39</v>
      </c>
      <c r="E795" s="11" t="s">
        <v>42</v>
      </c>
      <c r="F795" s="70" t="s">
        <v>27</v>
      </c>
      <c r="G795" s="63" t="s">
        <v>28</v>
      </c>
      <c r="H795" s="66" t="s">
        <v>44</v>
      </c>
      <c r="I795" s="20" t="s">
        <v>19</v>
      </c>
      <c r="J795" s="76" t="s">
        <v>21</v>
      </c>
      <c r="K795" s="76" t="s">
        <v>22</v>
      </c>
      <c r="L795" s="35" t="s">
        <v>111</v>
      </c>
      <c r="M795" s="48"/>
      <c r="N795" s="1"/>
      <c r="O795" s="101" t="str">
        <f>IF(AND(O794="",O796="")=TRUE,"",V795/SUM(V795:X795)*100)</f>
        <v/>
      </c>
      <c r="P795" s="45" t="str">
        <f>IF(AND(L794="",L796="")=TRUE,"",V795&amp;"勝"&amp;W795&amp;"敗"&amp;X795&amp;"引")</f>
        <v/>
      </c>
      <c r="U795" s="95"/>
      <c r="V795" s="95">
        <f>IF(U794=2,V791+1,IF(U794=0,0,V791))</f>
        <v>0</v>
      </c>
      <c r="W795" s="95">
        <f>IF(U794=3,W791+1,IF(U794=0,0,W791))</f>
        <v>0</v>
      </c>
      <c r="X795" s="95">
        <f>IF(U794=1,X791+1,X791)</f>
        <v>0</v>
      </c>
    </row>
    <row r="796" spans="1:24" ht="21" customHeight="1" thickBot="1">
      <c r="A796" s="6"/>
      <c r="B796" s="7"/>
      <c r="C796" s="7"/>
      <c r="D796" s="75"/>
      <c r="E796" s="17"/>
      <c r="F796" s="80"/>
      <c r="G796" s="105">
        <v>10000</v>
      </c>
      <c r="H796" s="67">
        <v>0.15</v>
      </c>
      <c r="I796" s="22">
        <f>E796+F796</f>
        <v>0</v>
      </c>
      <c r="J796" s="57">
        <f>I796-H796</f>
        <v>-0.15</v>
      </c>
      <c r="K796" s="57">
        <f>I796+H796</f>
        <v>0.15</v>
      </c>
      <c r="L796" s="53"/>
      <c r="M796" s="53"/>
      <c r="N796" s="8"/>
      <c r="O796" s="103" t="str">
        <f>IF(L796&lt;&gt;"",IF(M796="○",100,IF(M796="×",-100,"")),"")</f>
        <v/>
      </c>
      <c r="P796" s="54" t="str">
        <f>IF(M796="○","勝",IF(M796="×","敗",""))</f>
        <v/>
      </c>
      <c r="Q796" s="185"/>
      <c r="R796" s="186"/>
      <c r="S796" s="186"/>
      <c r="T796" s="187"/>
      <c r="U796" s="95"/>
      <c r="V796" s="95"/>
      <c r="W796" s="95"/>
      <c r="X796" s="95"/>
    </row>
    <row r="797" spans="1:24" ht="21" customHeight="1">
      <c r="A797" s="9" t="s">
        <v>112</v>
      </c>
      <c r="B797" s="28" t="s">
        <v>40</v>
      </c>
      <c r="C797" s="28" t="s">
        <v>37</v>
      </c>
      <c r="D797" s="61" t="s">
        <v>39</v>
      </c>
      <c r="E797" s="15" t="s">
        <v>41</v>
      </c>
      <c r="F797" s="61" t="s">
        <v>27</v>
      </c>
      <c r="G797" s="51" t="s">
        <v>28</v>
      </c>
      <c r="H797" s="64" t="s">
        <v>43</v>
      </c>
      <c r="I797" s="21" t="s">
        <v>20</v>
      </c>
      <c r="J797" s="31" t="s">
        <v>21</v>
      </c>
      <c r="K797" s="31" t="s">
        <v>22</v>
      </c>
      <c r="L797" s="32" t="s">
        <v>111</v>
      </c>
      <c r="M797" s="36" t="s">
        <v>46</v>
      </c>
      <c r="N797" s="33" t="s">
        <v>113</v>
      </c>
      <c r="O797" s="100" t="s">
        <v>12</v>
      </c>
      <c r="P797" s="34" t="s">
        <v>13</v>
      </c>
      <c r="U797" s="95"/>
      <c r="V797" s="95"/>
      <c r="W797" s="95"/>
      <c r="X797" s="95"/>
    </row>
    <row r="798" spans="1:24" ht="21" customHeight="1">
      <c r="A798" s="4"/>
      <c r="B798" s="3"/>
      <c r="C798" s="3"/>
      <c r="D798" s="135"/>
      <c r="E798" s="16"/>
      <c r="F798" s="79"/>
      <c r="G798" s="68">
        <v>10000</v>
      </c>
      <c r="H798" s="65">
        <v>0.15</v>
      </c>
      <c r="I798" s="19">
        <f>E798+F798</f>
        <v>0</v>
      </c>
      <c r="J798" s="2">
        <f>I798+H798</f>
        <v>0.15</v>
      </c>
      <c r="K798" s="2">
        <f>I798-H798</f>
        <v>-0.15</v>
      </c>
      <c r="L798" s="47"/>
      <c r="M798" s="47"/>
      <c r="N798" s="1"/>
      <c r="O798" s="101" t="str">
        <f>IF(L798&lt;&gt;"",IF(M798="○",100,IF(M798="×",-100,"")),"")</f>
        <v/>
      </c>
      <c r="P798" s="45" t="str">
        <f>IF(M798="○","勝",IF(M798="×","敗",""))</f>
        <v/>
      </c>
      <c r="U798" s="95">
        <f>IF(AND(V798="",W798="")=TRUE,0,IF(AND(V798="勝",W798="敗")=TRUE,1,IF(AND(W798="勝",V798="敗")=TRUE,1,IF(AND(V798="勝",W798="")=TRUE,2,IF(AND(W798="勝",V798="")=TRUE,2,IF(AND(V798="敗",W798="")=TRUE,3,IF(AND(W798="敗",V798="")=TRUE,3,0)))))))</f>
        <v>0</v>
      </c>
      <c r="V798" s="95" t="str">
        <f>IF(L798="","",P798)</f>
        <v/>
      </c>
      <c r="W798" s="95" t="str">
        <f>IF(L800="","",P800)</f>
        <v/>
      </c>
      <c r="X798" s="95"/>
    </row>
    <row r="799" spans="1:24" ht="21" customHeight="1">
      <c r="A799" s="5">
        <v>199</v>
      </c>
      <c r="B799" s="140"/>
      <c r="C799" s="141" t="str">
        <f>IF(B799="","",TEXT(B799,"(aaa)"))</f>
        <v/>
      </c>
      <c r="D799" s="62" t="s">
        <v>39</v>
      </c>
      <c r="E799" s="11" t="s">
        <v>42</v>
      </c>
      <c r="F799" s="70" t="s">
        <v>27</v>
      </c>
      <c r="G799" s="63" t="s">
        <v>28</v>
      </c>
      <c r="H799" s="66" t="s">
        <v>44</v>
      </c>
      <c r="I799" s="20" t="s">
        <v>19</v>
      </c>
      <c r="J799" s="76" t="s">
        <v>21</v>
      </c>
      <c r="K799" s="76" t="s">
        <v>22</v>
      </c>
      <c r="L799" s="35" t="s">
        <v>111</v>
      </c>
      <c r="M799" s="48"/>
      <c r="N799" s="1"/>
      <c r="O799" s="101" t="str">
        <f>IF(AND(O798="",O800="")=TRUE,"",V799/SUM(V799:X799)*100)</f>
        <v/>
      </c>
      <c r="P799" s="45" t="str">
        <f>IF(AND(L798="",L800="")=TRUE,"",V799&amp;"勝"&amp;W799&amp;"敗"&amp;X799&amp;"引")</f>
        <v/>
      </c>
      <c r="U799" s="95"/>
      <c r="V799" s="95">
        <f>IF(U798=2,V795+1,IF(U798=0,0,V795))</f>
        <v>0</v>
      </c>
      <c r="W799" s="95">
        <f>IF(U798=3,W795+1,IF(U798=0,0,W795))</f>
        <v>0</v>
      </c>
      <c r="X799" s="95">
        <f>IF(U798=1,X795+1,X795)</f>
        <v>0</v>
      </c>
    </row>
    <row r="800" spans="1:24" ht="21" customHeight="1" thickBot="1">
      <c r="A800" s="6"/>
      <c r="B800" s="7"/>
      <c r="C800" s="7"/>
      <c r="D800" s="75"/>
      <c r="E800" s="17"/>
      <c r="F800" s="80"/>
      <c r="G800" s="105">
        <v>10000</v>
      </c>
      <c r="H800" s="67">
        <v>0.15</v>
      </c>
      <c r="I800" s="22">
        <f>E800+F800</f>
        <v>0</v>
      </c>
      <c r="J800" s="57">
        <f>I800-H800</f>
        <v>-0.15</v>
      </c>
      <c r="K800" s="57">
        <f>I800+H800</f>
        <v>0.15</v>
      </c>
      <c r="L800" s="53"/>
      <c r="M800" s="53"/>
      <c r="N800" s="8"/>
      <c r="O800" s="103" t="str">
        <f>IF(L800&lt;&gt;"",IF(M800="○",100,IF(M800="×",-100,"")),"")</f>
        <v/>
      </c>
      <c r="P800" s="54" t="str">
        <f>IF(M800="○","勝",IF(M800="×","敗",""))</f>
        <v/>
      </c>
      <c r="Q800" s="185"/>
      <c r="R800" s="186"/>
      <c r="S800" s="186"/>
      <c r="T800" s="187"/>
      <c r="U800" s="95"/>
      <c r="V800" s="95"/>
      <c r="W800" s="95"/>
      <c r="X800" s="95"/>
    </row>
    <row r="801" spans="1:24" ht="21" customHeight="1">
      <c r="A801" s="9" t="s">
        <v>112</v>
      </c>
      <c r="B801" s="28" t="s">
        <v>40</v>
      </c>
      <c r="C801" s="28" t="s">
        <v>37</v>
      </c>
      <c r="D801" s="61" t="s">
        <v>39</v>
      </c>
      <c r="E801" s="15" t="s">
        <v>41</v>
      </c>
      <c r="F801" s="61" t="s">
        <v>27</v>
      </c>
      <c r="G801" s="51" t="s">
        <v>28</v>
      </c>
      <c r="H801" s="64" t="s">
        <v>43</v>
      </c>
      <c r="I801" s="21" t="s">
        <v>20</v>
      </c>
      <c r="J801" s="31" t="s">
        <v>21</v>
      </c>
      <c r="K801" s="31" t="s">
        <v>22</v>
      </c>
      <c r="L801" s="32" t="s">
        <v>111</v>
      </c>
      <c r="M801" s="36" t="s">
        <v>46</v>
      </c>
      <c r="N801" s="33" t="s">
        <v>113</v>
      </c>
      <c r="O801" s="100" t="s">
        <v>12</v>
      </c>
      <c r="P801" s="34" t="s">
        <v>13</v>
      </c>
      <c r="U801" s="95"/>
      <c r="V801" s="95"/>
      <c r="W801" s="95"/>
      <c r="X801" s="95"/>
    </row>
    <row r="802" spans="1:24" ht="21" customHeight="1">
      <c r="A802" s="4"/>
      <c r="B802" s="3"/>
      <c r="C802" s="3"/>
      <c r="D802" s="135"/>
      <c r="E802" s="16"/>
      <c r="F802" s="79"/>
      <c r="G802" s="68">
        <v>10000</v>
      </c>
      <c r="H802" s="65">
        <v>0.15</v>
      </c>
      <c r="I802" s="19">
        <f>E802+F802</f>
        <v>0</v>
      </c>
      <c r="J802" s="2">
        <f>I802+H802</f>
        <v>0.15</v>
      </c>
      <c r="K802" s="2">
        <f>I802-H802</f>
        <v>-0.15</v>
      </c>
      <c r="L802" s="47"/>
      <c r="M802" s="47"/>
      <c r="N802" s="1"/>
      <c r="O802" s="101" t="str">
        <f>IF(L802&lt;&gt;"",IF(M802="○",100,IF(M802="×",-100,"")),"")</f>
        <v/>
      </c>
      <c r="P802" s="45" t="str">
        <f>IF(M802="○","勝",IF(M802="×","敗",""))</f>
        <v/>
      </c>
      <c r="U802" s="95">
        <f>IF(AND(V802="",W802="")=TRUE,0,IF(AND(V802="勝",W802="敗")=TRUE,1,IF(AND(W802="勝",V802="敗")=TRUE,1,IF(AND(V802="勝",W802="")=TRUE,2,IF(AND(W802="勝",V802="")=TRUE,2,IF(AND(V802="敗",W802="")=TRUE,3,IF(AND(W802="敗",V802="")=TRUE,3,0)))))))</f>
        <v>0</v>
      </c>
      <c r="V802" s="95" t="str">
        <f>IF(L802="","",P802)</f>
        <v/>
      </c>
      <c r="W802" s="95" t="str">
        <f>IF(L804="","",P804)</f>
        <v/>
      </c>
      <c r="X802" s="95"/>
    </row>
    <row r="803" spans="1:24" ht="21" customHeight="1">
      <c r="A803" s="5">
        <v>200</v>
      </c>
      <c r="B803" s="140"/>
      <c r="C803" s="141" t="str">
        <f>IF(B803="","",TEXT(B803,"(aaa)"))</f>
        <v/>
      </c>
      <c r="D803" s="62" t="s">
        <v>39</v>
      </c>
      <c r="E803" s="11" t="s">
        <v>42</v>
      </c>
      <c r="F803" s="70" t="s">
        <v>27</v>
      </c>
      <c r="G803" s="63" t="s">
        <v>28</v>
      </c>
      <c r="H803" s="66" t="s">
        <v>44</v>
      </c>
      <c r="I803" s="20" t="s">
        <v>19</v>
      </c>
      <c r="J803" s="76" t="s">
        <v>21</v>
      </c>
      <c r="K803" s="76" t="s">
        <v>22</v>
      </c>
      <c r="L803" s="35" t="s">
        <v>111</v>
      </c>
      <c r="M803" s="48"/>
      <c r="N803" s="1"/>
      <c r="O803" s="101" t="str">
        <f>IF(AND(O802="",O804="")=TRUE,"",V803/SUM(V803:X803)*100)</f>
        <v/>
      </c>
      <c r="P803" s="45" t="str">
        <f>IF(AND(L802="",L804="")=TRUE,"",V803&amp;"勝"&amp;W803&amp;"敗"&amp;X803&amp;"引")</f>
        <v/>
      </c>
      <c r="U803" s="95"/>
      <c r="V803" s="95">
        <f>IF(U802=2,V799+1,IF(U802=0,0,V799))</f>
        <v>0</v>
      </c>
      <c r="W803" s="95">
        <f>IF(U802=3,W799+1,IF(U802=0,0,W799))</f>
        <v>0</v>
      </c>
      <c r="X803" s="95">
        <f>IF(U802=1,X799+1,X799)</f>
        <v>0</v>
      </c>
    </row>
    <row r="804" spans="1:24" ht="21" customHeight="1" thickBot="1">
      <c r="A804" s="6"/>
      <c r="B804" s="7"/>
      <c r="C804" s="7"/>
      <c r="D804" s="75"/>
      <c r="E804" s="17"/>
      <c r="F804" s="80"/>
      <c r="G804" s="105">
        <v>10000</v>
      </c>
      <c r="H804" s="67">
        <v>0.15</v>
      </c>
      <c r="I804" s="22">
        <f>E804+F804</f>
        <v>0</v>
      </c>
      <c r="J804" s="57">
        <f>I804-H804</f>
        <v>-0.15</v>
      </c>
      <c r="K804" s="57">
        <f>I804+H804</f>
        <v>0.15</v>
      </c>
      <c r="L804" s="53"/>
      <c r="M804" s="53"/>
      <c r="N804" s="8"/>
      <c r="O804" s="103" t="str">
        <f>IF(L804&lt;&gt;"",IF(M804="○",100,IF(M804="×",-100,"")),"")</f>
        <v/>
      </c>
      <c r="P804" s="54" t="str">
        <f>IF(M804="○","勝",IF(M804="×","敗",""))</f>
        <v/>
      </c>
      <c r="Q804" s="185"/>
      <c r="R804" s="186"/>
      <c r="S804" s="186"/>
      <c r="T804" s="187"/>
      <c r="U804" s="95"/>
      <c r="V804" s="95"/>
      <c r="W804" s="95"/>
      <c r="X804" s="95"/>
    </row>
    <row r="805" spans="1:24" ht="21" customHeight="1">
      <c r="A805" s="9" t="s">
        <v>112</v>
      </c>
      <c r="B805" s="28" t="s">
        <v>40</v>
      </c>
      <c r="C805" s="28" t="s">
        <v>37</v>
      </c>
      <c r="D805" s="61" t="s">
        <v>39</v>
      </c>
      <c r="E805" s="15" t="s">
        <v>41</v>
      </c>
      <c r="F805" s="61" t="s">
        <v>27</v>
      </c>
      <c r="G805" s="51" t="s">
        <v>28</v>
      </c>
      <c r="H805" s="64" t="s">
        <v>43</v>
      </c>
      <c r="I805" s="21" t="s">
        <v>20</v>
      </c>
      <c r="J805" s="31" t="s">
        <v>21</v>
      </c>
      <c r="K805" s="31" t="s">
        <v>22</v>
      </c>
      <c r="L805" s="32" t="s">
        <v>111</v>
      </c>
      <c r="M805" s="36" t="s">
        <v>46</v>
      </c>
      <c r="N805" s="33" t="s">
        <v>113</v>
      </c>
      <c r="O805" s="100" t="s">
        <v>12</v>
      </c>
      <c r="P805" s="34" t="s">
        <v>13</v>
      </c>
      <c r="U805" s="95"/>
      <c r="V805" s="95"/>
      <c r="W805" s="95"/>
      <c r="X805" s="95"/>
    </row>
    <row r="806" spans="1:24" ht="21" customHeight="1">
      <c r="A806" s="4"/>
      <c r="B806" s="3"/>
      <c r="C806" s="3"/>
      <c r="D806" s="135"/>
      <c r="E806" s="16"/>
      <c r="F806" s="79"/>
      <c r="G806" s="68">
        <v>10000</v>
      </c>
      <c r="H806" s="65">
        <v>0.15</v>
      </c>
      <c r="I806" s="19">
        <f>E806+F806</f>
        <v>0</v>
      </c>
      <c r="J806" s="2">
        <f>I806+H806</f>
        <v>0.15</v>
      </c>
      <c r="K806" s="2">
        <f>I806-H806</f>
        <v>-0.15</v>
      </c>
      <c r="L806" s="47"/>
      <c r="M806" s="47"/>
      <c r="N806" s="1"/>
      <c r="O806" s="101" t="str">
        <f>IF(L806&lt;&gt;"",IF(M806="○",100,IF(M806="×",-100,"")),"")</f>
        <v/>
      </c>
      <c r="P806" s="45" t="str">
        <f>IF(M806="○","勝",IF(M806="×","敗",""))</f>
        <v/>
      </c>
      <c r="U806" s="95">
        <f>IF(AND(V806="",W806="")=TRUE,0,IF(AND(V806="勝",W806="敗")=TRUE,1,IF(AND(W806="勝",V806="敗")=TRUE,1,IF(AND(V806="勝",W806="")=TRUE,2,IF(AND(W806="勝",V806="")=TRUE,2,IF(AND(V806="敗",W806="")=TRUE,3,IF(AND(W806="敗",V806="")=TRUE,3,0)))))))</f>
        <v>0</v>
      </c>
      <c r="V806" s="95" t="str">
        <f>IF(L806="","",P806)</f>
        <v/>
      </c>
      <c r="W806" s="95" t="str">
        <f>IF(L808="","",P808)</f>
        <v/>
      </c>
      <c r="X806" s="95"/>
    </row>
    <row r="807" spans="1:24" ht="21" customHeight="1">
      <c r="A807" s="5">
        <v>201</v>
      </c>
      <c r="B807" s="140"/>
      <c r="C807" s="141" t="str">
        <f>IF(B807="","",TEXT(B807,"(aaa)"))</f>
        <v/>
      </c>
      <c r="D807" s="62" t="s">
        <v>39</v>
      </c>
      <c r="E807" s="11" t="s">
        <v>42</v>
      </c>
      <c r="F807" s="70" t="s">
        <v>27</v>
      </c>
      <c r="G807" s="63" t="s">
        <v>28</v>
      </c>
      <c r="H807" s="66" t="s">
        <v>44</v>
      </c>
      <c r="I807" s="20" t="s">
        <v>19</v>
      </c>
      <c r="J807" s="76" t="s">
        <v>21</v>
      </c>
      <c r="K807" s="76" t="s">
        <v>22</v>
      </c>
      <c r="L807" s="35" t="s">
        <v>111</v>
      </c>
      <c r="M807" s="48"/>
      <c r="N807" s="1"/>
      <c r="O807" s="101" t="str">
        <f>IF(AND(O806="",O808="")=TRUE,"",V807/SUM(V807:X807)*100)</f>
        <v/>
      </c>
      <c r="P807" s="45" t="str">
        <f>IF(AND(L806="",L808="")=TRUE,"",V807&amp;"勝"&amp;W807&amp;"敗"&amp;X807&amp;"引")</f>
        <v/>
      </c>
      <c r="U807" s="95"/>
      <c r="V807" s="95">
        <f>IF(U806=2,V803+1,IF(U806=0,0,V803))</f>
        <v>0</v>
      </c>
      <c r="W807" s="95">
        <f>IF(U806=3,W803+1,IF(U806=0,0,W803))</f>
        <v>0</v>
      </c>
      <c r="X807" s="95">
        <f>IF(U806=1,X803+1,X803)</f>
        <v>0</v>
      </c>
    </row>
    <row r="808" spans="1:24" ht="21" customHeight="1" thickBot="1">
      <c r="A808" s="6"/>
      <c r="B808" s="7"/>
      <c r="C808" s="7"/>
      <c r="D808" s="75"/>
      <c r="E808" s="17"/>
      <c r="F808" s="80"/>
      <c r="G808" s="105">
        <v>10000</v>
      </c>
      <c r="H808" s="67">
        <v>0.15</v>
      </c>
      <c r="I808" s="22">
        <f>E808+F808</f>
        <v>0</v>
      </c>
      <c r="J808" s="57">
        <f>I808-H808</f>
        <v>-0.15</v>
      </c>
      <c r="K808" s="57">
        <f>I808+H808</f>
        <v>0.15</v>
      </c>
      <c r="L808" s="53"/>
      <c r="M808" s="53"/>
      <c r="N808" s="8"/>
      <c r="O808" s="103" t="str">
        <f>IF(L808&lt;&gt;"",IF(M808="○",100,IF(M808="×",-100,"")),"")</f>
        <v/>
      </c>
      <c r="P808" s="54" t="str">
        <f>IF(M808="○","勝",IF(M808="×","敗",""))</f>
        <v/>
      </c>
      <c r="Q808" s="185"/>
      <c r="R808" s="186"/>
      <c r="S808" s="186"/>
      <c r="T808" s="187"/>
      <c r="U808" s="95"/>
      <c r="V808" s="95"/>
      <c r="W808" s="95"/>
      <c r="X808" s="95"/>
    </row>
    <row r="809" spans="1:24" ht="21" customHeight="1">
      <c r="A809" s="9" t="s">
        <v>112</v>
      </c>
      <c r="B809" s="28" t="s">
        <v>40</v>
      </c>
      <c r="C809" s="28" t="s">
        <v>37</v>
      </c>
      <c r="D809" s="61" t="s">
        <v>39</v>
      </c>
      <c r="E809" s="15" t="s">
        <v>41</v>
      </c>
      <c r="F809" s="61" t="s">
        <v>27</v>
      </c>
      <c r="G809" s="51" t="s">
        <v>28</v>
      </c>
      <c r="H809" s="64" t="s">
        <v>43</v>
      </c>
      <c r="I809" s="21" t="s">
        <v>20</v>
      </c>
      <c r="J809" s="31" t="s">
        <v>21</v>
      </c>
      <c r="K809" s="31" t="s">
        <v>22</v>
      </c>
      <c r="L809" s="32" t="s">
        <v>111</v>
      </c>
      <c r="M809" s="36" t="s">
        <v>46</v>
      </c>
      <c r="N809" s="33" t="s">
        <v>113</v>
      </c>
      <c r="O809" s="100" t="s">
        <v>12</v>
      </c>
      <c r="P809" s="34" t="s">
        <v>13</v>
      </c>
      <c r="U809" s="95"/>
      <c r="V809" s="95"/>
      <c r="W809" s="95"/>
      <c r="X809" s="95"/>
    </row>
    <row r="810" spans="1:24" ht="21" customHeight="1">
      <c r="A810" s="4"/>
      <c r="B810" s="3"/>
      <c r="C810" s="3"/>
      <c r="D810" s="135"/>
      <c r="E810" s="16"/>
      <c r="F810" s="79"/>
      <c r="G810" s="68">
        <v>10000</v>
      </c>
      <c r="H810" s="65">
        <v>0.15</v>
      </c>
      <c r="I810" s="19">
        <f>E810+F810</f>
        <v>0</v>
      </c>
      <c r="J810" s="2">
        <f>I810+H810</f>
        <v>0.15</v>
      </c>
      <c r="K810" s="2">
        <f>I810-H810</f>
        <v>-0.15</v>
      </c>
      <c r="L810" s="47"/>
      <c r="M810" s="47"/>
      <c r="N810" s="1"/>
      <c r="O810" s="101" t="str">
        <f>IF(L810&lt;&gt;"",IF(M810="○",100,IF(M810="×",-100,"")),"")</f>
        <v/>
      </c>
      <c r="P810" s="45" t="str">
        <f>IF(M810="○","勝",IF(M810="×","敗",""))</f>
        <v/>
      </c>
      <c r="U810" s="95">
        <f>IF(AND(V810="",W810="")=TRUE,0,IF(AND(V810="勝",W810="敗")=TRUE,1,IF(AND(W810="勝",V810="敗")=TRUE,1,IF(AND(V810="勝",W810="")=TRUE,2,IF(AND(W810="勝",V810="")=TRUE,2,IF(AND(V810="敗",W810="")=TRUE,3,IF(AND(W810="敗",V810="")=TRUE,3,0)))))))</f>
        <v>0</v>
      </c>
      <c r="V810" s="95" t="str">
        <f>IF(L810="","",P810)</f>
        <v/>
      </c>
      <c r="W810" s="95" t="str">
        <f>IF(L812="","",P812)</f>
        <v/>
      </c>
      <c r="X810" s="95"/>
    </row>
    <row r="811" spans="1:24" ht="21" customHeight="1">
      <c r="A811" s="5">
        <v>202</v>
      </c>
      <c r="B811" s="140"/>
      <c r="C811" s="141" t="str">
        <f>IF(B811="","",TEXT(B811,"(aaa)"))</f>
        <v/>
      </c>
      <c r="D811" s="62" t="s">
        <v>39</v>
      </c>
      <c r="E811" s="11" t="s">
        <v>42</v>
      </c>
      <c r="F811" s="70" t="s">
        <v>27</v>
      </c>
      <c r="G811" s="63" t="s">
        <v>28</v>
      </c>
      <c r="H811" s="66" t="s">
        <v>44</v>
      </c>
      <c r="I811" s="20" t="s">
        <v>19</v>
      </c>
      <c r="J811" s="76" t="s">
        <v>21</v>
      </c>
      <c r="K811" s="76" t="s">
        <v>22</v>
      </c>
      <c r="L811" s="35" t="s">
        <v>111</v>
      </c>
      <c r="M811" s="48"/>
      <c r="N811" s="1"/>
      <c r="O811" s="101" t="str">
        <f>IF(AND(O810="",O812="")=TRUE,"",V811/SUM(V811:X811)*100)</f>
        <v/>
      </c>
      <c r="P811" s="45" t="str">
        <f>IF(AND(L810="",L812="")=TRUE,"",V811&amp;"勝"&amp;W811&amp;"敗"&amp;X811&amp;"引")</f>
        <v/>
      </c>
      <c r="U811" s="95"/>
      <c r="V811" s="95">
        <f>IF(U810=2,V807+1,IF(U810=0,0,V807))</f>
        <v>0</v>
      </c>
      <c r="W811" s="95">
        <f>IF(U810=3,W807+1,IF(U810=0,0,W807))</f>
        <v>0</v>
      </c>
      <c r="X811" s="95">
        <f>IF(U810=1,X807+1,X807)</f>
        <v>0</v>
      </c>
    </row>
    <row r="812" spans="1:24" ht="21" customHeight="1" thickBot="1">
      <c r="A812" s="6"/>
      <c r="B812" s="7"/>
      <c r="C812" s="7"/>
      <c r="D812" s="75"/>
      <c r="E812" s="17"/>
      <c r="F812" s="80"/>
      <c r="G812" s="105">
        <v>10000</v>
      </c>
      <c r="H812" s="67">
        <v>0.15</v>
      </c>
      <c r="I812" s="22">
        <f>E812+F812</f>
        <v>0</v>
      </c>
      <c r="J812" s="57">
        <f>I812-H812</f>
        <v>-0.15</v>
      </c>
      <c r="K812" s="57">
        <f>I812+H812</f>
        <v>0.15</v>
      </c>
      <c r="L812" s="53"/>
      <c r="M812" s="53"/>
      <c r="N812" s="8"/>
      <c r="O812" s="103" t="str">
        <f>IF(L812&lt;&gt;"",IF(M812="○",100,IF(M812="×",-100,"")),"")</f>
        <v/>
      </c>
      <c r="P812" s="54" t="str">
        <f>IF(M812="○","勝",IF(M812="×","敗",""))</f>
        <v/>
      </c>
      <c r="Q812" s="185"/>
      <c r="R812" s="186"/>
      <c r="S812" s="186"/>
      <c r="T812" s="187"/>
      <c r="U812" s="95"/>
      <c r="V812" s="95"/>
      <c r="W812" s="95"/>
      <c r="X812" s="95"/>
    </row>
    <row r="813" spans="1:24" ht="21" customHeight="1">
      <c r="A813" s="9" t="s">
        <v>112</v>
      </c>
      <c r="B813" s="28" t="s">
        <v>40</v>
      </c>
      <c r="C813" s="28" t="s">
        <v>37</v>
      </c>
      <c r="D813" s="61" t="s">
        <v>39</v>
      </c>
      <c r="E813" s="15" t="s">
        <v>41</v>
      </c>
      <c r="F813" s="61" t="s">
        <v>27</v>
      </c>
      <c r="G813" s="51" t="s">
        <v>28</v>
      </c>
      <c r="H813" s="64" t="s">
        <v>43</v>
      </c>
      <c r="I813" s="21" t="s">
        <v>20</v>
      </c>
      <c r="J813" s="31" t="s">
        <v>21</v>
      </c>
      <c r="K813" s="31" t="s">
        <v>22</v>
      </c>
      <c r="L813" s="32" t="s">
        <v>111</v>
      </c>
      <c r="M813" s="36" t="s">
        <v>46</v>
      </c>
      <c r="N813" s="33" t="s">
        <v>113</v>
      </c>
      <c r="O813" s="100" t="s">
        <v>12</v>
      </c>
      <c r="P813" s="34" t="s">
        <v>13</v>
      </c>
      <c r="U813" s="95"/>
      <c r="V813" s="95"/>
      <c r="W813" s="95"/>
      <c r="X813" s="95"/>
    </row>
    <row r="814" spans="1:24" ht="21" customHeight="1">
      <c r="A814" s="4"/>
      <c r="B814" s="3"/>
      <c r="C814" s="3"/>
      <c r="D814" s="135"/>
      <c r="E814" s="16"/>
      <c r="F814" s="79"/>
      <c r="G814" s="68">
        <v>10000</v>
      </c>
      <c r="H814" s="65">
        <v>0.15</v>
      </c>
      <c r="I814" s="19">
        <f>E814+F814</f>
        <v>0</v>
      </c>
      <c r="J814" s="2">
        <f>I814+H814</f>
        <v>0.15</v>
      </c>
      <c r="K814" s="2">
        <f>I814-H814</f>
        <v>-0.15</v>
      </c>
      <c r="L814" s="47"/>
      <c r="M814" s="47"/>
      <c r="N814" s="1"/>
      <c r="O814" s="101" t="str">
        <f>IF(L814&lt;&gt;"",IF(M814="○",100,IF(M814="×",-100,"")),"")</f>
        <v/>
      </c>
      <c r="P814" s="45" t="str">
        <f>IF(M814="○","勝",IF(M814="×","敗",""))</f>
        <v/>
      </c>
      <c r="U814" s="95">
        <f>IF(AND(V814="",W814="")=TRUE,0,IF(AND(V814="勝",W814="敗")=TRUE,1,IF(AND(W814="勝",V814="敗")=TRUE,1,IF(AND(V814="勝",W814="")=TRUE,2,IF(AND(W814="勝",V814="")=TRUE,2,IF(AND(V814="敗",W814="")=TRUE,3,IF(AND(W814="敗",V814="")=TRUE,3,0)))))))</f>
        <v>0</v>
      </c>
      <c r="V814" s="95" t="str">
        <f>IF(L814="","",P814)</f>
        <v/>
      </c>
      <c r="W814" s="95" t="str">
        <f>IF(L816="","",P816)</f>
        <v/>
      </c>
      <c r="X814" s="95"/>
    </row>
    <row r="815" spans="1:24" ht="21" customHeight="1">
      <c r="A815" s="5">
        <v>203</v>
      </c>
      <c r="B815" s="140"/>
      <c r="C815" s="141" t="str">
        <f>IF(B815="","",TEXT(B815,"(aaa)"))</f>
        <v/>
      </c>
      <c r="D815" s="62" t="s">
        <v>39</v>
      </c>
      <c r="E815" s="11" t="s">
        <v>42</v>
      </c>
      <c r="F815" s="70" t="s">
        <v>27</v>
      </c>
      <c r="G815" s="63" t="s">
        <v>28</v>
      </c>
      <c r="H815" s="66" t="s">
        <v>44</v>
      </c>
      <c r="I815" s="20" t="s">
        <v>19</v>
      </c>
      <c r="J815" s="76" t="s">
        <v>21</v>
      </c>
      <c r="K815" s="76" t="s">
        <v>22</v>
      </c>
      <c r="L815" s="35" t="s">
        <v>111</v>
      </c>
      <c r="M815" s="48"/>
      <c r="N815" s="1"/>
      <c r="O815" s="101" t="str">
        <f>IF(AND(O814="",O816="")=TRUE,"",V815/SUM(V815:X815)*100)</f>
        <v/>
      </c>
      <c r="P815" s="45" t="str">
        <f>IF(AND(L814="",L816="")=TRUE,"",V815&amp;"勝"&amp;W815&amp;"敗"&amp;X815&amp;"引")</f>
        <v/>
      </c>
      <c r="U815" s="95"/>
      <c r="V815" s="95">
        <f>IF(U814=2,V811+1,IF(U814=0,0,V811))</f>
        <v>0</v>
      </c>
      <c r="W815" s="95">
        <f>IF(U814=3,W811+1,IF(U814=0,0,W811))</f>
        <v>0</v>
      </c>
      <c r="X815" s="95">
        <f>IF(U814=1,X811+1,X811)</f>
        <v>0</v>
      </c>
    </row>
    <row r="816" spans="1:24" ht="21" customHeight="1" thickBot="1">
      <c r="A816" s="6"/>
      <c r="B816" s="7"/>
      <c r="C816" s="7"/>
      <c r="D816" s="75"/>
      <c r="E816" s="17"/>
      <c r="F816" s="80"/>
      <c r="G816" s="105">
        <v>10000</v>
      </c>
      <c r="H816" s="67">
        <v>0.15</v>
      </c>
      <c r="I816" s="22">
        <f>E816+F816</f>
        <v>0</v>
      </c>
      <c r="J816" s="57">
        <f>I816-H816</f>
        <v>-0.15</v>
      </c>
      <c r="K816" s="57">
        <f>I816+H816</f>
        <v>0.15</v>
      </c>
      <c r="L816" s="53"/>
      <c r="M816" s="53"/>
      <c r="N816" s="8"/>
      <c r="O816" s="103" t="str">
        <f>IF(L816&lt;&gt;"",IF(M816="○",100,IF(M816="×",-100,"")),"")</f>
        <v/>
      </c>
      <c r="P816" s="54" t="str">
        <f>IF(M816="○","勝",IF(M816="×","敗",""))</f>
        <v/>
      </c>
      <c r="Q816" s="185"/>
      <c r="R816" s="186"/>
      <c r="S816" s="186"/>
      <c r="T816" s="187"/>
      <c r="U816" s="95"/>
      <c r="V816" s="95"/>
      <c r="W816" s="95"/>
      <c r="X816" s="95"/>
    </row>
    <row r="817" spans="1:24" ht="21" customHeight="1">
      <c r="A817" s="9" t="s">
        <v>112</v>
      </c>
      <c r="B817" s="28" t="s">
        <v>40</v>
      </c>
      <c r="C817" s="28" t="s">
        <v>37</v>
      </c>
      <c r="D817" s="61" t="s">
        <v>39</v>
      </c>
      <c r="E817" s="15" t="s">
        <v>41</v>
      </c>
      <c r="F817" s="61" t="s">
        <v>27</v>
      </c>
      <c r="G817" s="51" t="s">
        <v>28</v>
      </c>
      <c r="H817" s="64" t="s">
        <v>43</v>
      </c>
      <c r="I817" s="21" t="s">
        <v>20</v>
      </c>
      <c r="J817" s="31" t="s">
        <v>21</v>
      </c>
      <c r="K817" s="31" t="s">
        <v>22</v>
      </c>
      <c r="L817" s="32" t="s">
        <v>111</v>
      </c>
      <c r="M817" s="36" t="s">
        <v>46</v>
      </c>
      <c r="N817" s="33" t="s">
        <v>113</v>
      </c>
      <c r="O817" s="100" t="s">
        <v>12</v>
      </c>
      <c r="P817" s="34" t="s">
        <v>13</v>
      </c>
      <c r="U817" s="95"/>
      <c r="V817" s="95"/>
      <c r="W817" s="95"/>
      <c r="X817" s="95"/>
    </row>
    <row r="818" spans="1:24" ht="21" customHeight="1">
      <c r="A818" s="4"/>
      <c r="B818" s="3"/>
      <c r="C818" s="3"/>
      <c r="D818" s="135"/>
      <c r="E818" s="16"/>
      <c r="F818" s="79"/>
      <c r="G818" s="68">
        <v>10000</v>
      </c>
      <c r="H818" s="65">
        <v>0.15</v>
      </c>
      <c r="I818" s="19">
        <f>E818+F818</f>
        <v>0</v>
      </c>
      <c r="J818" s="2">
        <f>I818+H818</f>
        <v>0.15</v>
      </c>
      <c r="K818" s="2">
        <f>I818-H818</f>
        <v>-0.15</v>
      </c>
      <c r="L818" s="47"/>
      <c r="M818" s="47"/>
      <c r="N818" s="1"/>
      <c r="O818" s="101" t="str">
        <f>IF(L818&lt;&gt;"",IF(M818="○",100,IF(M818="×",-100,"")),"")</f>
        <v/>
      </c>
      <c r="P818" s="45" t="str">
        <f>IF(M818="○","勝",IF(M818="×","敗",""))</f>
        <v/>
      </c>
      <c r="U818" s="95">
        <f>IF(AND(V818="",W818="")=TRUE,0,IF(AND(V818="勝",W818="敗")=TRUE,1,IF(AND(W818="勝",V818="敗")=TRUE,1,IF(AND(V818="勝",W818="")=TRUE,2,IF(AND(W818="勝",V818="")=TRUE,2,IF(AND(V818="敗",W818="")=TRUE,3,IF(AND(W818="敗",V818="")=TRUE,3,0)))))))</f>
        <v>0</v>
      </c>
      <c r="V818" s="95" t="str">
        <f>IF(L818="","",P818)</f>
        <v/>
      </c>
      <c r="W818" s="95" t="str">
        <f>IF(L820="","",P820)</f>
        <v/>
      </c>
      <c r="X818" s="95"/>
    </row>
    <row r="819" spans="1:24" ht="21" customHeight="1">
      <c r="A819" s="5">
        <v>204</v>
      </c>
      <c r="B819" s="140"/>
      <c r="C819" s="141" t="str">
        <f>IF(B819="","",TEXT(B819,"(aaa)"))</f>
        <v/>
      </c>
      <c r="D819" s="62" t="s">
        <v>39</v>
      </c>
      <c r="E819" s="11" t="s">
        <v>42</v>
      </c>
      <c r="F819" s="70" t="s">
        <v>27</v>
      </c>
      <c r="G819" s="63" t="s">
        <v>28</v>
      </c>
      <c r="H819" s="66" t="s">
        <v>44</v>
      </c>
      <c r="I819" s="20" t="s">
        <v>19</v>
      </c>
      <c r="J819" s="76" t="s">
        <v>21</v>
      </c>
      <c r="K819" s="76" t="s">
        <v>22</v>
      </c>
      <c r="L819" s="35" t="s">
        <v>111</v>
      </c>
      <c r="M819" s="48"/>
      <c r="N819" s="1"/>
      <c r="O819" s="101" t="str">
        <f>IF(AND(O818="",O820="")=TRUE,"",V819/SUM(V819:X819)*100)</f>
        <v/>
      </c>
      <c r="P819" s="45" t="str">
        <f>IF(AND(L818="",L820="")=TRUE,"",V819&amp;"勝"&amp;W819&amp;"敗"&amp;X819&amp;"引")</f>
        <v/>
      </c>
      <c r="U819" s="95"/>
      <c r="V819" s="95">
        <f>IF(U818=2,V815+1,IF(U818=0,0,V815))</f>
        <v>0</v>
      </c>
      <c r="W819" s="95">
        <f>IF(U818=3,W815+1,IF(U818=0,0,W815))</f>
        <v>0</v>
      </c>
      <c r="X819" s="95">
        <f>IF(U818=1,X815+1,X815)</f>
        <v>0</v>
      </c>
    </row>
    <row r="820" spans="1:24" ht="21" customHeight="1" thickBot="1">
      <c r="A820" s="6"/>
      <c r="B820" s="7"/>
      <c r="C820" s="7"/>
      <c r="D820" s="75"/>
      <c r="E820" s="17"/>
      <c r="F820" s="80"/>
      <c r="G820" s="105">
        <v>10000</v>
      </c>
      <c r="H820" s="67">
        <v>0.15</v>
      </c>
      <c r="I820" s="22">
        <f>E820+F820</f>
        <v>0</v>
      </c>
      <c r="J820" s="57">
        <f>I820-H820</f>
        <v>-0.15</v>
      </c>
      <c r="K820" s="57">
        <f>I820+H820</f>
        <v>0.15</v>
      </c>
      <c r="L820" s="53"/>
      <c r="M820" s="53"/>
      <c r="N820" s="8"/>
      <c r="O820" s="103" t="str">
        <f>IF(L820&lt;&gt;"",IF(M820="○",100,IF(M820="×",-100,"")),"")</f>
        <v/>
      </c>
      <c r="P820" s="54" t="str">
        <f>IF(M820="○","勝",IF(M820="×","敗",""))</f>
        <v/>
      </c>
      <c r="Q820" s="185"/>
      <c r="R820" s="186"/>
      <c r="S820" s="186"/>
      <c r="T820" s="187"/>
      <c r="U820" s="95"/>
      <c r="V820" s="95"/>
      <c r="W820" s="95"/>
      <c r="X820" s="95"/>
    </row>
    <row r="821" spans="1:24" ht="21" customHeight="1">
      <c r="A821" s="9" t="s">
        <v>112</v>
      </c>
      <c r="B821" s="28" t="s">
        <v>40</v>
      </c>
      <c r="C821" s="28" t="s">
        <v>37</v>
      </c>
      <c r="D821" s="61" t="s">
        <v>39</v>
      </c>
      <c r="E821" s="15" t="s">
        <v>41</v>
      </c>
      <c r="F821" s="61" t="s">
        <v>27</v>
      </c>
      <c r="G821" s="51" t="s">
        <v>28</v>
      </c>
      <c r="H821" s="64" t="s">
        <v>43</v>
      </c>
      <c r="I821" s="21" t="s">
        <v>20</v>
      </c>
      <c r="J821" s="31" t="s">
        <v>21</v>
      </c>
      <c r="K821" s="31" t="s">
        <v>22</v>
      </c>
      <c r="L821" s="32" t="s">
        <v>111</v>
      </c>
      <c r="M821" s="36" t="s">
        <v>46</v>
      </c>
      <c r="N821" s="33" t="s">
        <v>113</v>
      </c>
      <c r="O821" s="100" t="s">
        <v>12</v>
      </c>
      <c r="P821" s="34" t="s">
        <v>13</v>
      </c>
      <c r="U821" s="95"/>
      <c r="V821" s="95"/>
      <c r="W821" s="95"/>
      <c r="X821" s="95"/>
    </row>
    <row r="822" spans="1:24" ht="21" customHeight="1">
      <c r="A822" s="4"/>
      <c r="B822" s="3"/>
      <c r="C822" s="3"/>
      <c r="D822" s="135"/>
      <c r="E822" s="16"/>
      <c r="F822" s="79"/>
      <c r="G822" s="68">
        <v>10000</v>
      </c>
      <c r="H822" s="65">
        <v>0.15</v>
      </c>
      <c r="I822" s="19">
        <f>E822+F822</f>
        <v>0</v>
      </c>
      <c r="J822" s="2">
        <f>I822+H822</f>
        <v>0.15</v>
      </c>
      <c r="K822" s="2">
        <f>I822-H822</f>
        <v>-0.15</v>
      </c>
      <c r="L822" s="47"/>
      <c r="M822" s="47"/>
      <c r="N822" s="1"/>
      <c r="O822" s="101" t="str">
        <f>IF(L822&lt;&gt;"",IF(M822="○",100,IF(M822="×",-100,"")),"")</f>
        <v/>
      </c>
      <c r="P822" s="45" t="str">
        <f>IF(M822="○","勝",IF(M822="×","敗",""))</f>
        <v/>
      </c>
      <c r="U822" s="95">
        <f>IF(AND(V822="",W822="")=TRUE,0,IF(AND(V822="勝",W822="敗")=TRUE,1,IF(AND(W822="勝",V822="敗")=TRUE,1,IF(AND(V822="勝",W822="")=TRUE,2,IF(AND(W822="勝",V822="")=TRUE,2,IF(AND(V822="敗",W822="")=TRUE,3,IF(AND(W822="敗",V822="")=TRUE,3,0)))))))</f>
        <v>0</v>
      </c>
      <c r="V822" s="95" t="str">
        <f>IF(L822="","",P822)</f>
        <v/>
      </c>
      <c r="W822" s="95" t="str">
        <f>IF(L824="","",P824)</f>
        <v/>
      </c>
      <c r="X822" s="95"/>
    </row>
    <row r="823" spans="1:24" ht="21" customHeight="1">
      <c r="A823" s="5">
        <v>205</v>
      </c>
      <c r="B823" s="140"/>
      <c r="C823" s="141" t="str">
        <f>IF(B823="","",TEXT(B823,"(aaa)"))</f>
        <v/>
      </c>
      <c r="D823" s="62" t="s">
        <v>39</v>
      </c>
      <c r="E823" s="11" t="s">
        <v>42</v>
      </c>
      <c r="F823" s="70" t="s">
        <v>27</v>
      </c>
      <c r="G823" s="63" t="s">
        <v>28</v>
      </c>
      <c r="H823" s="66" t="s">
        <v>44</v>
      </c>
      <c r="I823" s="20" t="s">
        <v>19</v>
      </c>
      <c r="J823" s="76" t="s">
        <v>21</v>
      </c>
      <c r="K823" s="76" t="s">
        <v>22</v>
      </c>
      <c r="L823" s="35" t="s">
        <v>111</v>
      </c>
      <c r="M823" s="48"/>
      <c r="N823" s="1"/>
      <c r="O823" s="101" t="str">
        <f>IF(AND(O822="",O824="")=TRUE,"",V823/SUM(V823:X823)*100)</f>
        <v/>
      </c>
      <c r="P823" s="45" t="str">
        <f>IF(AND(L822="",L824="")=TRUE,"",V823&amp;"勝"&amp;W823&amp;"敗"&amp;X823&amp;"引")</f>
        <v/>
      </c>
      <c r="U823" s="95"/>
      <c r="V823" s="95">
        <f>IF(U822=2,V819+1,IF(U822=0,0,V819))</f>
        <v>0</v>
      </c>
      <c r="W823" s="95">
        <f>IF(U822=3,W819+1,IF(U822=0,0,W819))</f>
        <v>0</v>
      </c>
      <c r="X823" s="95">
        <f>IF(U822=1,X819+1,X819)</f>
        <v>0</v>
      </c>
    </row>
    <row r="824" spans="1:24" ht="21" customHeight="1" thickBot="1">
      <c r="A824" s="6"/>
      <c r="B824" s="7"/>
      <c r="C824" s="7"/>
      <c r="D824" s="75"/>
      <c r="E824" s="17"/>
      <c r="F824" s="80"/>
      <c r="G824" s="105">
        <v>10000</v>
      </c>
      <c r="H824" s="67">
        <v>0.15</v>
      </c>
      <c r="I824" s="22">
        <f>E824+F824</f>
        <v>0</v>
      </c>
      <c r="J824" s="57">
        <f>I824-H824</f>
        <v>-0.15</v>
      </c>
      <c r="K824" s="57">
        <f>I824+H824</f>
        <v>0.15</v>
      </c>
      <c r="L824" s="53"/>
      <c r="M824" s="53"/>
      <c r="N824" s="8"/>
      <c r="O824" s="103" t="str">
        <f>IF(L824&lt;&gt;"",IF(M824="○",100,IF(M824="×",-100,"")),"")</f>
        <v/>
      </c>
      <c r="P824" s="54" t="str">
        <f>IF(M824="○","勝",IF(M824="×","敗",""))</f>
        <v/>
      </c>
      <c r="Q824" s="185"/>
      <c r="R824" s="186"/>
      <c r="S824" s="186"/>
      <c r="T824" s="187"/>
      <c r="U824" s="95"/>
      <c r="V824" s="95"/>
      <c r="W824" s="95"/>
      <c r="X824" s="95"/>
    </row>
    <row r="825" spans="1:24" ht="21" customHeight="1">
      <c r="A825" s="9" t="s">
        <v>112</v>
      </c>
      <c r="B825" s="28" t="s">
        <v>40</v>
      </c>
      <c r="C825" s="28" t="s">
        <v>37</v>
      </c>
      <c r="D825" s="61" t="s">
        <v>39</v>
      </c>
      <c r="E825" s="15" t="s">
        <v>41</v>
      </c>
      <c r="F825" s="61" t="s">
        <v>27</v>
      </c>
      <c r="G825" s="51" t="s">
        <v>28</v>
      </c>
      <c r="H825" s="64" t="s">
        <v>43</v>
      </c>
      <c r="I825" s="21" t="s">
        <v>20</v>
      </c>
      <c r="J825" s="31" t="s">
        <v>21</v>
      </c>
      <c r="K825" s="31" t="s">
        <v>22</v>
      </c>
      <c r="L825" s="32" t="s">
        <v>111</v>
      </c>
      <c r="M825" s="36" t="s">
        <v>46</v>
      </c>
      <c r="N825" s="33" t="s">
        <v>113</v>
      </c>
      <c r="O825" s="100" t="s">
        <v>12</v>
      </c>
      <c r="P825" s="34" t="s">
        <v>13</v>
      </c>
      <c r="U825" s="95"/>
      <c r="V825" s="95"/>
      <c r="W825" s="95"/>
      <c r="X825" s="95"/>
    </row>
    <row r="826" spans="1:24" ht="21" customHeight="1">
      <c r="A826" s="4"/>
      <c r="B826" s="3"/>
      <c r="C826" s="3"/>
      <c r="D826" s="135"/>
      <c r="E826" s="16"/>
      <c r="F826" s="79"/>
      <c r="G826" s="68">
        <v>10000</v>
      </c>
      <c r="H826" s="65">
        <v>0.15</v>
      </c>
      <c r="I826" s="19">
        <f>E826+F826</f>
        <v>0</v>
      </c>
      <c r="J826" s="2">
        <f>I826+H826</f>
        <v>0.15</v>
      </c>
      <c r="K826" s="2">
        <f>I826-H826</f>
        <v>-0.15</v>
      </c>
      <c r="L826" s="47"/>
      <c r="M826" s="47"/>
      <c r="N826" s="1"/>
      <c r="O826" s="101" t="str">
        <f>IF(L826&lt;&gt;"",IF(M826="○",100,IF(M826="×",-100,"")),"")</f>
        <v/>
      </c>
      <c r="P826" s="45" t="str">
        <f>IF(M826="○","勝",IF(M826="×","敗",""))</f>
        <v/>
      </c>
      <c r="U826" s="95">
        <f>IF(AND(V826="",W826="")=TRUE,0,IF(AND(V826="勝",W826="敗")=TRUE,1,IF(AND(W826="勝",V826="敗")=TRUE,1,IF(AND(V826="勝",W826="")=TRUE,2,IF(AND(W826="勝",V826="")=TRUE,2,IF(AND(V826="敗",W826="")=TRUE,3,IF(AND(W826="敗",V826="")=TRUE,3,0)))))))</f>
        <v>0</v>
      </c>
      <c r="V826" s="95" t="str">
        <f>IF(L826="","",P826)</f>
        <v/>
      </c>
      <c r="W826" s="95" t="str">
        <f>IF(L828="","",P828)</f>
        <v/>
      </c>
      <c r="X826" s="95"/>
    </row>
    <row r="827" spans="1:24" ht="21" customHeight="1">
      <c r="A827" s="5">
        <v>206</v>
      </c>
      <c r="B827" s="140"/>
      <c r="C827" s="141" t="str">
        <f>IF(B827="","",TEXT(B827,"(aaa)"))</f>
        <v/>
      </c>
      <c r="D827" s="62" t="s">
        <v>39</v>
      </c>
      <c r="E827" s="11" t="s">
        <v>42</v>
      </c>
      <c r="F827" s="70" t="s">
        <v>27</v>
      </c>
      <c r="G827" s="63" t="s">
        <v>28</v>
      </c>
      <c r="H827" s="66" t="s">
        <v>44</v>
      </c>
      <c r="I827" s="20" t="s">
        <v>19</v>
      </c>
      <c r="J827" s="76" t="s">
        <v>21</v>
      </c>
      <c r="K827" s="76" t="s">
        <v>22</v>
      </c>
      <c r="L827" s="35" t="s">
        <v>111</v>
      </c>
      <c r="M827" s="48"/>
      <c r="N827" s="1"/>
      <c r="O827" s="101" t="str">
        <f>IF(AND(O826="",O828="")=TRUE,"",V827/SUM(V827:X827)*100)</f>
        <v/>
      </c>
      <c r="P827" s="45" t="str">
        <f>IF(AND(L826="",L828="")=TRUE,"",V827&amp;"勝"&amp;W827&amp;"敗"&amp;X827&amp;"引")</f>
        <v/>
      </c>
      <c r="U827" s="95"/>
      <c r="V827" s="95">
        <f>IF(U826=2,V823+1,IF(U826=0,0,V823))</f>
        <v>0</v>
      </c>
      <c r="W827" s="95">
        <f>IF(U826=3,W823+1,IF(U826=0,0,W823))</f>
        <v>0</v>
      </c>
      <c r="X827" s="95">
        <f>IF(U826=1,X823+1,X823)</f>
        <v>0</v>
      </c>
    </row>
    <row r="828" spans="1:24" ht="21" customHeight="1" thickBot="1">
      <c r="A828" s="6"/>
      <c r="B828" s="7"/>
      <c r="C828" s="7"/>
      <c r="D828" s="75"/>
      <c r="E828" s="17"/>
      <c r="F828" s="80"/>
      <c r="G828" s="105">
        <v>10000</v>
      </c>
      <c r="H828" s="67">
        <v>0.15</v>
      </c>
      <c r="I828" s="22">
        <f>E828+F828</f>
        <v>0</v>
      </c>
      <c r="J828" s="57">
        <f>I828-H828</f>
        <v>-0.15</v>
      </c>
      <c r="K828" s="57">
        <f>I828+H828</f>
        <v>0.15</v>
      </c>
      <c r="L828" s="53"/>
      <c r="M828" s="53"/>
      <c r="N828" s="8"/>
      <c r="O828" s="103" t="str">
        <f>IF(L828&lt;&gt;"",IF(M828="○",100,IF(M828="×",-100,"")),"")</f>
        <v/>
      </c>
      <c r="P828" s="54" t="str">
        <f>IF(M828="○","勝",IF(M828="×","敗",""))</f>
        <v/>
      </c>
      <c r="Q828" s="185"/>
      <c r="R828" s="186"/>
      <c r="S828" s="186"/>
      <c r="T828" s="187"/>
      <c r="U828" s="95"/>
      <c r="V828" s="95"/>
      <c r="W828" s="95"/>
      <c r="X828" s="95"/>
    </row>
    <row r="829" spans="1:24" ht="21" customHeight="1">
      <c r="A829" s="9" t="s">
        <v>112</v>
      </c>
      <c r="B829" s="28" t="s">
        <v>40</v>
      </c>
      <c r="C829" s="28" t="s">
        <v>37</v>
      </c>
      <c r="D829" s="61" t="s">
        <v>39</v>
      </c>
      <c r="E829" s="15" t="s">
        <v>41</v>
      </c>
      <c r="F829" s="61" t="s">
        <v>27</v>
      </c>
      <c r="G829" s="51" t="s">
        <v>28</v>
      </c>
      <c r="H829" s="64" t="s">
        <v>43</v>
      </c>
      <c r="I829" s="21" t="s">
        <v>20</v>
      </c>
      <c r="J829" s="31" t="s">
        <v>21</v>
      </c>
      <c r="K829" s="31" t="s">
        <v>22</v>
      </c>
      <c r="L829" s="32" t="s">
        <v>111</v>
      </c>
      <c r="M829" s="36" t="s">
        <v>46</v>
      </c>
      <c r="N829" s="33" t="s">
        <v>113</v>
      </c>
      <c r="O829" s="100" t="s">
        <v>12</v>
      </c>
      <c r="P829" s="34" t="s">
        <v>13</v>
      </c>
      <c r="U829" s="95"/>
      <c r="V829" s="95"/>
      <c r="W829" s="95"/>
      <c r="X829" s="95"/>
    </row>
    <row r="830" spans="1:24" ht="21" customHeight="1">
      <c r="A830" s="4"/>
      <c r="B830" s="3"/>
      <c r="C830" s="3"/>
      <c r="D830" s="135"/>
      <c r="E830" s="16"/>
      <c r="F830" s="79"/>
      <c r="G830" s="68">
        <v>10000</v>
      </c>
      <c r="H830" s="65">
        <v>0.15</v>
      </c>
      <c r="I830" s="19">
        <f>E830+F830</f>
        <v>0</v>
      </c>
      <c r="J830" s="2">
        <f>I830+H830</f>
        <v>0.15</v>
      </c>
      <c r="K830" s="2">
        <f>I830-H830</f>
        <v>-0.15</v>
      </c>
      <c r="L830" s="47"/>
      <c r="M830" s="47"/>
      <c r="N830" s="1"/>
      <c r="O830" s="101" t="str">
        <f>IF(L830&lt;&gt;"",IF(M830="○",100,IF(M830="×",-100,"")),"")</f>
        <v/>
      </c>
      <c r="P830" s="45" t="str">
        <f>IF(M830="○","勝",IF(M830="×","敗",""))</f>
        <v/>
      </c>
      <c r="U830" s="95">
        <f>IF(AND(V830="",W830="")=TRUE,0,IF(AND(V830="勝",W830="敗")=TRUE,1,IF(AND(W830="勝",V830="敗")=TRUE,1,IF(AND(V830="勝",W830="")=TRUE,2,IF(AND(W830="勝",V830="")=TRUE,2,IF(AND(V830="敗",W830="")=TRUE,3,IF(AND(W830="敗",V830="")=TRUE,3,0)))))))</f>
        <v>0</v>
      </c>
      <c r="V830" s="95" t="str">
        <f>IF(L830="","",P830)</f>
        <v/>
      </c>
      <c r="W830" s="95" t="str">
        <f>IF(L832="","",P832)</f>
        <v/>
      </c>
      <c r="X830" s="95"/>
    </row>
    <row r="831" spans="1:24" ht="21" customHeight="1">
      <c r="A831" s="5">
        <v>207</v>
      </c>
      <c r="B831" s="140"/>
      <c r="C831" s="141" t="str">
        <f>IF(B831="","",TEXT(B831,"(aaa)"))</f>
        <v/>
      </c>
      <c r="D831" s="62" t="s">
        <v>39</v>
      </c>
      <c r="E831" s="11" t="s">
        <v>42</v>
      </c>
      <c r="F831" s="70" t="s">
        <v>27</v>
      </c>
      <c r="G831" s="63" t="s">
        <v>28</v>
      </c>
      <c r="H831" s="66" t="s">
        <v>44</v>
      </c>
      <c r="I831" s="20" t="s">
        <v>19</v>
      </c>
      <c r="J831" s="76" t="s">
        <v>21</v>
      </c>
      <c r="K831" s="76" t="s">
        <v>22</v>
      </c>
      <c r="L831" s="35" t="s">
        <v>111</v>
      </c>
      <c r="M831" s="48"/>
      <c r="N831" s="1"/>
      <c r="O831" s="101" t="str">
        <f>IF(AND(O830="",O832="")=TRUE,"",V831/SUM(V831:X831)*100)</f>
        <v/>
      </c>
      <c r="P831" s="45" t="str">
        <f>IF(AND(L830="",L832="")=TRUE,"",V831&amp;"勝"&amp;W831&amp;"敗"&amp;X831&amp;"引")</f>
        <v/>
      </c>
      <c r="U831" s="95"/>
      <c r="V831" s="95">
        <f>IF(U830=2,V827+1,IF(U830=0,0,V827))</f>
        <v>0</v>
      </c>
      <c r="W831" s="95">
        <f>IF(U830=3,W827+1,IF(U830=0,0,W827))</f>
        <v>0</v>
      </c>
      <c r="X831" s="95">
        <f>IF(U830=1,X827+1,X827)</f>
        <v>0</v>
      </c>
    </row>
    <row r="832" spans="1:24" ht="21" customHeight="1" thickBot="1">
      <c r="A832" s="6"/>
      <c r="B832" s="7"/>
      <c r="C832" s="7"/>
      <c r="D832" s="75"/>
      <c r="E832" s="17"/>
      <c r="F832" s="80"/>
      <c r="G832" s="105">
        <v>10000</v>
      </c>
      <c r="H832" s="67">
        <v>0.15</v>
      </c>
      <c r="I832" s="22">
        <f>E832+F832</f>
        <v>0</v>
      </c>
      <c r="J832" s="57">
        <f>I832-H832</f>
        <v>-0.15</v>
      </c>
      <c r="K832" s="57">
        <f>I832+H832</f>
        <v>0.15</v>
      </c>
      <c r="L832" s="53"/>
      <c r="M832" s="53"/>
      <c r="N832" s="8"/>
      <c r="O832" s="103" t="str">
        <f>IF(L832&lt;&gt;"",IF(M832="○",100,IF(M832="×",-100,"")),"")</f>
        <v/>
      </c>
      <c r="P832" s="54" t="str">
        <f>IF(M832="○","勝",IF(M832="×","敗",""))</f>
        <v/>
      </c>
      <c r="Q832" s="185"/>
      <c r="R832" s="186"/>
      <c r="S832" s="186"/>
      <c r="T832" s="187"/>
      <c r="U832" s="95"/>
      <c r="V832" s="95"/>
      <c r="W832" s="95"/>
      <c r="X832" s="95"/>
    </row>
    <row r="833" spans="1:24" ht="21" customHeight="1">
      <c r="A833" s="9" t="s">
        <v>112</v>
      </c>
      <c r="B833" s="28" t="s">
        <v>40</v>
      </c>
      <c r="C833" s="28" t="s">
        <v>37</v>
      </c>
      <c r="D833" s="61" t="s">
        <v>39</v>
      </c>
      <c r="E833" s="15" t="s">
        <v>41</v>
      </c>
      <c r="F833" s="61" t="s">
        <v>27</v>
      </c>
      <c r="G833" s="51" t="s">
        <v>28</v>
      </c>
      <c r="H833" s="64" t="s">
        <v>43</v>
      </c>
      <c r="I833" s="21" t="s">
        <v>20</v>
      </c>
      <c r="J833" s="31" t="s">
        <v>21</v>
      </c>
      <c r="K833" s="31" t="s">
        <v>22</v>
      </c>
      <c r="L833" s="32" t="s">
        <v>111</v>
      </c>
      <c r="M833" s="36" t="s">
        <v>46</v>
      </c>
      <c r="N833" s="33" t="s">
        <v>113</v>
      </c>
      <c r="O833" s="100" t="s">
        <v>12</v>
      </c>
      <c r="P833" s="34" t="s">
        <v>13</v>
      </c>
      <c r="U833" s="95"/>
      <c r="V833" s="95"/>
      <c r="W833" s="95"/>
      <c r="X833" s="95"/>
    </row>
    <row r="834" spans="1:24" ht="21" customHeight="1">
      <c r="A834" s="4"/>
      <c r="B834" s="3"/>
      <c r="C834" s="3"/>
      <c r="D834" s="135"/>
      <c r="E834" s="16"/>
      <c r="F834" s="79"/>
      <c r="G834" s="68">
        <v>10000</v>
      </c>
      <c r="H834" s="65">
        <v>0.15</v>
      </c>
      <c r="I834" s="19">
        <f>E834+F834</f>
        <v>0</v>
      </c>
      <c r="J834" s="2">
        <f>I834+H834</f>
        <v>0.15</v>
      </c>
      <c r="K834" s="2">
        <f>I834-H834</f>
        <v>-0.15</v>
      </c>
      <c r="L834" s="47"/>
      <c r="M834" s="47"/>
      <c r="N834" s="1"/>
      <c r="O834" s="101" t="str">
        <f>IF(L834&lt;&gt;"",IF(M834="○",100,IF(M834="×",-100,"")),"")</f>
        <v/>
      </c>
      <c r="P834" s="45" t="str">
        <f>IF(M834="○","勝",IF(M834="×","敗",""))</f>
        <v/>
      </c>
      <c r="U834" s="95">
        <f>IF(AND(V834="",W834="")=TRUE,0,IF(AND(V834="勝",W834="敗")=TRUE,1,IF(AND(W834="勝",V834="敗")=TRUE,1,IF(AND(V834="勝",W834="")=TRUE,2,IF(AND(W834="勝",V834="")=TRUE,2,IF(AND(V834="敗",W834="")=TRUE,3,IF(AND(W834="敗",V834="")=TRUE,3,0)))))))</f>
        <v>0</v>
      </c>
      <c r="V834" s="95" t="str">
        <f>IF(L834="","",P834)</f>
        <v/>
      </c>
      <c r="W834" s="95" t="str">
        <f>IF(L836="","",P836)</f>
        <v/>
      </c>
      <c r="X834" s="95"/>
    </row>
    <row r="835" spans="1:24" ht="21" customHeight="1">
      <c r="A835" s="5">
        <v>208</v>
      </c>
      <c r="B835" s="140"/>
      <c r="C835" s="141" t="str">
        <f>IF(B835="","",TEXT(B835,"(aaa)"))</f>
        <v/>
      </c>
      <c r="D835" s="62" t="s">
        <v>39</v>
      </c>
      <c r="E835" s="11" t="s">
        <v>42</v>
      </c>
      <c r="F835" s="70" t="s">
        <v>27</v>
      </c>
      <c r="G835" s="63" t="s">
        <v>28</v>
      </c>
      <c r="H835" s="66" t="s">
        <v>44</v>
      </c>
      <c r="I835" s="20" t="s">
        <v>19</v>
      </c>
      <c r="J835" s="76" t="s">
        <v>21</v>
      </c>
      <c r="K835" s="76" t="s">
        <v>22</v>
      </c>
      <c r="L835" s="35" t="s">
        <v>111</v>
      </c>
      <c r="M835" s="48"/>
      <c r="N835" s="1"/>
      <c r="O835" s="101" t="str">
        <f>IF(AND(O834="",O836="")=TRUE,"",V835/SUM(V835:X835)*100)</f>
        <v/>
      </c>
      <c r="P835" s="45" t="str">
        <f>IF(AND(L834="",L836="")=TRUE,"",V835&amp;"勝"&amp;W835&amp;"敗"&amp;X835&amp;"引")</f>
        <v/>
      </c>
      <c r="U835" s="95"/>
      <c r="V835" s="95">
        <f>IF(U834=2,V831+1,IF(U834=0,0,V831))</f>
        <v>0</v>
      </c>
      <c r="W835" s="95">
        <f>IF(U834=3,W831+1,IF(U834=0,0,W831))</f>
        <v>0</v>
      </c>
      <c r="X835" s="95">
        <f>IF(U834=1,X831+1,X831)</f>
        <v>0</v>
      </c>
    </row>
    <row r="836" spans="1:24" ht="21" customHeight="1" thickBot="1">
      <c r="A836" s="6"/>
      <c r="B836" s="7"/>
      <c r="C836" s="7"/>
      <c r="D836" s="75"/>
      <c r="E836" s="17"/>
      <c r="F836" s="80"/>
      <c r="G836" s="105">
        <v>10000</v>
      </c>
      <c r="H836" s="67">
        <v>0.15</v>
      </c>
      <c r="I836" s="22">
        <f>E836+F836</f>
        <v>0</v>
      </c>
      <c r="J836" s="57">
        <f>I836-H836</f>
        <v>-0.15</v>
      </c>
      <c r="K836" s="57">
        <f>I836+H836</f>
        <v>0.15</v>
      </c>
      <c r="L836" s="53"/>
      <c r="M836" s="53"/>
      <c r="N836" s="8"/>
      <c r="O836" s="103" t="str">
        <f>IF(L836&lt;&gt;"",IF(M836="○",100,IF(M836="×",-100,"")),"")</f>
        <v/>
      </c>
      <c r="P836" s="54" t="str">
        <f>IF(M836="○","勝",IF(M836="×","敗",""))</f>
        <v/>
      </c>
      <c r="Q836" s="185"/>
      <c r="R836" s="186"/>
      <c r="S836" s="186"/>
      <c r="T836" s="187"/>
      <c r="U836" s="95"/>
      <c r="V836" s="95"/>
      <c r="W836" s="95"/>
      <c r="X836" s="95"/>
    </row>
    <row r="837" spans="1:24" ht="21" customHeight="1">
      <c r="A837" s="9" t="s">
        <v>112</v>
      </c>
      <c r="B837" s="28" t="s">
        <v>40</v>
      </c>
      <c r="C837" s="28" t="s">
        <v>37</v>
      </c>
      <c r="D837" s="61" t="s">
        <v>39</v>
      </c>
      <c r="E837" s="15" t="s">
        <v>41</v>
      </c>
      <c r="F837" s="61" t="s">
        <v>27</v>
      </c>
      <c r="G837" s="51" t="s">
        <v>28</v>
      </c>
      <c r="H837" s="64" t="s">
        <v>43</v>
      </c>
      <c r="I837" s="21" t="s">
        <v>20</v>
      </c>
      <c r="J837" s="31" t="s">
        <v>21</v>
      </c>
      <c r="K837" s="31" t="s">
        <v>22</v>
      </c>
      <c r="L837" s="32" t="s">
        <v>111</v>
      </c>
      <c r="M837" s="36" t="s">
        <v>46</v>
      </c>
      <c r="N837" s="33" t="s">
        <v>113</v>
      </c>
      <c r="O837" s="100" t="s">
        <v>12</v>
      </c>
      <c r="P837" s="34" t="s">
        <v>13</v>
      </c>
      <c r="U837" s="95"/>
      <c r="V837" s="95"/>
      <c r="W837" s="95"/>
      <c r="X837" s="95"/>
    </row>
    <row r="838" spans="1:24" ht="21" customHeight="1">
      <c r="A838" s="4"/>
      <c r="B838" s="3"/>
      <c r="C838" s="3"/>
      <c r="D838" s="135"/>
      <c r="E838" s="16"/>
      <c r="F838" s="79"/>
      <c r="G838" s="68">
        <v>10000</v>
      </c>
      <c r="H838" s="65">
        <v>0.15</v>
      </c>
      <c r="I838" s="19">
        <f>E838+F838</f>
        <v>0</v>
      </c>
      <c r="J838" s="2">
        <f>I838+H838</f>
        <v>0.15</v>
      </c>
      <c r="K838" s="2">
        <f>I838-H838</f>
        <v>-0.15</v>
      </c>
      <c r="L838" s="47"/>
      <c r="M838" s="47"/>
      <c r="N838" s="1"/>
      <c r="O838" s="101" t="str">
        <f>IF(L838&lt;&gt;"",IF(M838="○",100,IF(M838="×",-100,"")),"")</f>
        <v/>
      </c>
      <c r="P838" s="45" t="str">
        <f>IF(M838="○","勝",IF(M838="×","敗",""))</f>
        <v/>
      </c>
      <c r="U838" s="95">
        <f>IF(AND(V838="",W838="")=TRUE,0,IF(AND(V838="勝",W838="敗")=TRUE,1,IF(AND(W838="勝",V838="敗")=TRUE,1,IF(AND(V838="勝",W838="")=TRUE,2,IF(AND(W838="勝",V838="")=TRUE,2,IF(AND(V838="敗",W838="")=TRUE,3,IF(AND(W838="敗",V838="")=TRUE,3,0)))))))</f>
        <v>0</v>
      </c>
      <c r="V838" s="95" t="str">
        <f>IF(L838="","",P838)</f>
        <v/>
      </c>
      <c r="W838" s="95" t="str">
        <f>IF(L840="","",P840)</f>
        <v/>
      </c>
      <c r="X838" s="95"/>
    </row>
    <row r="839" spans="1:24" ht="21" customHeight="1">
      <c r="A839" s="5">
        <v>209</v>
      </c>
      <c r="B839" s="140"/>
      <c r="C839" s="141" t="str">
        <f>IF(B839="","",TEXT(B839,"(aaa)"))</f>
        <v/>
      </c>
      <c r="D839" s="62" t="s">
        <v>39</v>
      </c>
      <c r="E839" s="11" t="s">
        <v>42</v>
      </c>
      <c r="F839" s="70" t="s">
        <v>27</v>
      </c>
      <c r="G839" s="63" t="s">
        <v>28</v>
      </c>
      <c r="H839" s="66" t="s">
        <v>44</v>
      </c>
      <c r="I839" s="20" t="s">
        <v>19</v>
      </c>
      <c r="J839" s="76" t="s">
        <v>21</v>
      </c>
      <c r="K839" s="76" t="s">
        <v>22</v>
      </c>
      <c r="L839" s="35" t="s">
        <v>111</v>
      </c>
      <c r="M839" s="48"/>
      <c r="N839" s="1"/>
      <c r="O839" s="101" t="str">
        <f>IF(AND(O838="",O840="")=TRUE,"",V839/SUM(V839:X839)*100)</f>
        <v/>
      </c>
      <c r="P839" s="45" t="str">
        <f>IF(AND(L838="",L840="")=TRUE,"",V839&amp;"勝"&amp;W839&amp;"敗"&amp;X839&amp;"引")</f>
        <v/>
      </c>
      <c r="U839" s="95"/>
      <c r="V839" s="95">
        <f>IF(U838=2,V835+1,IF(U838=0,0,V835))</f>
        <v>0</v>
      </c>
      <c r="W839" s="95">
        <f>IF(U838=3,W835+1,IF(U838=0,0,W835))</f>
        <v>0</v>
      </c>
      <c r="X839" s="95">
        <f>IF(U838=1,X835+1,X835)</f>
        <v>0</v>
      </c>
    </row>
    <row r="840" spans="1:24" ht="21" customHeight="1" thickBot="1">
      <c r="A840" s="6"/>
      <c r="B840" s="7"/>
      <c r="C840" s="7"/>
      <c r="D840" s="75"/>
      <c r="E840" s="17"/>
      <c r="F840" s="80"/>
      <c r="G840" s="105">
        <v>10000</v>
      </c>
      <c r="H840" s="67">
        <v>0.15</v>
      </c>
      <c r="I840" s="22">
        <f>E840+F840</f>
        <v>0</v>
      </c>
      <c r="J840" s="57">
        <f>I840-H840</f>
        <v>-0.15</v>
      </c>
      <c r="K840" s="57">
        <f>I840+H840</f>
        <v>0.15</v>
      </c>
      <c r="L840" s="53"/>
      <c r="M840" s="53"/>
      <c r="N840" s="8"/>
      <c r="O840" s="103" t="str">
        <f>IF(L840&lt;&gt;"",IF(M840="○",100,IF(M840="×",-100,"")),"")</f>
        <v/>
      </c>
      <c r="P840" s="54" t="str">
        <f>IF(M840="○","勝",IF(M840="×","敗",""))</f>
        <v/>
      </c>
      <c r="Q840" s="185"/>
      <c r="R840" s="186"/>
      <c r="S840" s="186"/>
      <c r="T840" s="187"/>
      <c r="U840" s="95"/>
      <c r="V840" s="95"/>
      <c r="W840" s="95"/>
      <c r="X840" s="95"/>
    </row>
    <row r="841" spans="1:24" ht="21" customHeight="1">
      <c r="A841" s="9" t="s">
        <v>112</v>
      </c>
      <c r="B841" s="28" t="s">
        <v>40</v>
      </c>
      <c r="C841" s="28" t="s">
        <v>37</v>
      </c>
      <c r="D841" s="61" t="s">
        <v>39</v>
      </c>
      <c r="E841" s="15" t="s">
        <v>41</v>
      </c>
      <c r="F841" s="61" t="s">
        <v>27</v>
      </c>
      <c r="G841" s="51" t="s">
        <v>28</v>
      </c>
      <c r="H841" s="64" t="s">
        <v>43</v>
      </c>
      <c r="I841" s="21" t="s">
        <v>20</v>
      </c>
      <c r="J841" s="31" t="s">
        <v>21</v>
      </c>
      <c r="K841" s="31" t="s">
        <v>22</v>
      </c>
      <c r="L841" s="32" t="s">
        <v>111</v>
      </c>
      <c r="M841" s="36" t="s">
        <v>46</v>
      </c>
      <c r="N841" s="33" t="s">
        <v>113</v>
      </c>
      <c r="O841" s="100" t="s">
        <v>12</v>
      </c>
      <c r="P841" s="34" t="s">
        <v>13</v>
      </c>
      <c r="U841" s="95"/>
      <c r="V841" s="95"/>
      <c r="W841" s="95"/>
      <c r="X841" s="95"/>
    </row>
    <row r="842" spans="1:24" ht="21" customHeight="1">
      <c r="A842" s="4"/>
      <c r="B842" s="3"/>
      <c r="C842" s="3"/>
      <c r="D842" s="135"/>
      <c r="E842" s="16"/>
      <c r="F842" s="79"/>
      <c r="G842" s="68">
        <v>10000</v>
      </c>
      <c r="H842" s="65">
        <v>0.15</v>
      </c>
      <c r="I842" s="19">
        <f>E842+F842</f>
        <v>0</v>
      </c>
      <c r="J842" s="2">
        <f>I842+H842</f>
        <v>0.15</v>
      </c>
      <c r="K842" s="2">
        <f>I842-H842</f>
        <v>-0.15</v>
      </c>
      <c r="L842" s="47"/>
      <c r="M842" s="47"/>
      <c r="N842" s="1"/>
      <c r="O842" s="101" t="str">
        <f>IF(L842&lt;&gt;"",IF(M842="○",100,IF(M842="×",-100,"")),"")</f>
        <v/>
      </c>
      <c r="P842" s="45" t="str">
        <f>IF(M842="○","勝",IF(M842="×","敗",""))</f>
        <v/>
      </c>
      <c r="U842" s="95">
        <f>IF(AND(V842="",W842="")=TRUE,0,IF(AND(V842="勝",W842="敗")=TRUE,1,IF(AND(W842="勝",V842="敗")=TRUE,1,IF(AND(V842="勝",W842="")=TRUE,2,IF(AND(W842="勝",V842="")=TRUE,2,IF(AND(V842="敗",W842="")=TRUE,3,IF(AND(W842="敗",V842="")=TRUE,3,0)))))))</f>
        <v>0</v>
      </c>
      <c r="V842" s="95" t="str">
        <f>IF(L842="","",P842)</f>
        <v/>
      </c>
      <c r="W842" s="95" t="str">
        <f>IF(L844="","",P844)</f>
        <v/>
      </c>
      <c r="X842" s="95"/>
    </row>
    <row r="843" spans="1:24" ht="21" customHeight="1">
      <c r="A843" s="5">
        <v>210</v>
      </c>
      <c r="B843" s="140"/>
      <c r="C843" s="141" t="str">
        <f>IF(B843="","",TEXT(B843,"(aaa)"))</f>
        <v/>
      </c>
      <c r="D843" s="62" t="s">
        <v>39</v>
      </c>
      <c r="E843" s="11" t="s">
        <v>42</v>
      </c>
      <c r="F843" s="70" t="s">
        <v>27</v>
      </c>
      <c r="G843" s="63" t="s">
        <v>28</v>
      </c>
      <c r="H843" s="66" t="s">
        <v>44</v>
      </c>
      <c r="I843" s="20" t="s">
        <v>19</v>
      </c>
      <c r="J843" s="76" t="s">
        <v>21</v>
      </c>
      <c r="K843" s="76" t="s">
        <v>22</v>
      </c>
      <c r="L843" s="35" t="s">
        <v>111</v>
      </c>
      <c r="M843" s="48"/>
      <c r="N843" s="1"/>
      <c r="O843" s="101" t="str">
        <f>IF(AND(O842="",O844="")=TRUE,"",V843/SUM(V843:X843)*100)</f>
        <v/>
      </c>
      <c r="P843" s="45" t="str">
        <f>IF(AND(L842="",L844="")=TRUE,"",V843&amp;"勝"&amp;W843&amp;"敗"&amp;X843&amp;"引")</f>
        <v/>
      </c>
      <c r="U843" s="95"/>
      <c r="V843" s="95">
        <f>IF(U842=2,V839+1,IF(U842=0,0,V839))</f>
        <v>0</v>
      </c>
      <c r="W843" s="95">
        <f>IF(U842=3,W839+1,IF(U842=0,0,W839))</f>
        <v>0</v>
      </c>
      <c r="X843" s="95">
        <f>IF(U842=1,X839+1,X839)</f>
        <v>0</v>
      </c>
    </row>
    <row r="844" spans="1:24" ht="21" customHeight="1" thickBot="1">
      <c r="A844" s="6"/>
      <c r="B844" s="7"/>
      <c r="C844" s="7"/>
      <c r="D844" s="75"/>
      <c r="E844" s="17"/>
      <c r="F844" s="80"/>
      <c r="G844" s="105">
        <v>10000</v>
      </c>
      <c r="H844" s="67">
        <v>0.15</v>
      </c>
      <c r="I844" s="22">
        <f>E844+F844</f>
        <v>0</v>
      </c>
      <c r="J844" s="57">
        <f>I844-H844</f>
        <v>-0.15</v>
      </c>
      <c r="K844" s="57">
        <f>I844+H844</f>
        <v>0.15</v>
      </c>
      <c r="L844" s="53"/>
      <c r="M844" s="53"/>
      <c r="N844" s="8"/>
      <c r="O844" s="103" t="str">
        <f>IF(L844&lt;&gt;"",IF(M844="○",100,IF(M844="×",-100,"")),"")</f>
        <v/>
      </c>
      <c r="P844" s="54" t="str">
        <f>IF(M844="○","勝",IF(M844="×","敗",""))</f>
        <v/>
      </c>
      <c r="Q844" s="185"/>
      <c r="R844" s="186"/>
      <c r="S844" s="186"/>
      <c r="T844" s="187"/>
      <c r="U844" s="95"/>
      <c r="V844" s="95"/>
      <c r="W844" s="95"/>
      <c r="X844" s="95"/>
    </row>
    <row r="845" spans="1:24" ht="21" customHeight="1">
      <c r="A845" s="9" t="s">
        <v>112</v>
      </c>
      <c r="B845" s="28" t="s">
        <v>40</v>
      </c>
      <c r="C845" s="28" t="s">
        <v>37</v>
      </c>
      <c r="D845" s="61" t="s">
        <v>39</v>
      </c>
      <c r="E845" s="15" t="s">
        <v>41</v>
      </c>
      <c r="F845" s="61" t="s">
        <v>27</v>
      </c>
      <c r="G845" s="51" t="s">
        <v>28</v>
      </c>
      <c r="H845" s="64" t="s">
        <v>43</v>
      </c>
      <c r="I845" s="21" t="s">
        <v>20</v>
      </c>
      <c r="J845" s="31" t="s">
        <v>21</v>
      </c>
      <c r="K845" s="31" t="s">
        <v>22</v>
      </c>
      <c r="L845" s="32" t="s">
        <v>111</v>
      </c>
      <c r="M845" s="36" t="s">
        <v>46</v>
      </c>
      <c r="N845" s="33" t="s">
        <v>113</v>
      </c>
      <c r="O845" s="100" t="s">
        <v>12</v>
      </c>
      <c r="P845" s="34" t="s">
        <v>13</v>
      </c>
      <c r="U845" s="95"/>
      <c r="V845" s="95"/>
      <c r="W845" s="95"/>
      <c r="X845" s="95"/>
    </row>
    <row r="846" spans="1:24" ht="21" customHeight="1">
      <c r="A846" s="4"/>
      <c r="B846" s="3"/>
      <c r="C846" s="3"/>
      <c r="D846" s="135"/>
      <c r="E846" s="16"/>
      <c r="F846" s="79"/>
      <c r="G846" s="68">
        <v>10000</v>
      </c>
      <c r="H846" s="65">
        <v>0.15</v>
      </c>
      <c r="I846" s="19">
        <f>E846+F846</f>
        <v>0</v>
      </c>
      <c r="J846" s="2">
        <f>I846+H846</f>
        <v>0.15</v>
      </c>
      <c r="K846" s="2">
        <f>I846-H846</f>
        <v>-0.15</v>
      </c>
      <c r="L846" s="47"/>
      <c r="M846" s="47"/>
      <c r="N846" s="1"/>
      <c r="O846" s="101" t="str">
        <f>IF(L846&lt;&gt;"",IF(M846="○",100,IF(M846="×",-100,"")),"")</f>
        <v/>
      </c>
      <c r="P846" s="45" t="str">
        <f>IF(M846="○","勝",IF(M846="×","敗",""))</f>
        <v/>
      </c>
      <c r="U846" s="95">
        <f>IF(AND(V846="",W846="")=TRUE,0,IF(AND(V846="勝",W846="敗")=TRUE,1,IF(AND(W846="勝",V846="敗")=TRUE,1,IF(AND(V846="勝",W846="")=TRUE,2,IF(AND(W846="勝",V846="")=TRUE,2,IF(AND(V846="敗",W846="")=TRUE,3,IF(AND(W846="敗",V846="")=TRUE,3,0)))))))</f>
        <v>0</v>
      </c>
      <c r="V846" s="95" t="str">
        <f>IF(L846="","",P846)</f>
        <v/>
      </c>
      <c r="W846" s="95" t="str">
        <f>IF(L848="","",P848)</f>
        <v/>
      </c>
      <c r="X846" s="95"/>
    </row>
    <row r="847" spans="1:24" ht="21" customHeight="1">
      <c r="A847" s="5">
        <v>211</v>
      </c>
      <c r="B847" s="140"/>
      <c r="C847" s="141" t="str">
        <f>IF(B847="","",TEXT(B847,"(aaa)"))</f>
        <v/>
      </c>
      <c r="D847" s="62" t="s">
        <v>39</v>
      </c>
      <c r="E847" s="11" t="s">
        <v>42</v>
      </c>
      <c r="F847" s="70" t="s">
        <v>27</v>
      </c>
      <c r="G847" s="63" t="s">
        <v>28</v>
      </c>
      <c r="H847" s="66" t="s">
        <v>44</v>
      </c>
      <c r="I847" s="20" t="s">
        <v>19</v>
      </c>
      <c r="J847" s="76" t="s">
        <v>21</v>
      </c>
      <c r="K847" s="76" t="s">
        <v>22</v>
      </c>
      <c r="L847" s="35" t="s">
        <v>111</v>
      </c>
      <c r="M847" s="48"/>
      <c r="N847" s="1"/>
      <c r="O847" s="101" t="str">
        <f>IF(AND(O846="",O848="")=TRUE,"",V847/SUM(V847:X847)*100)</f>
        <v/>
      </c>
      <c r="P847" s="45" t="str">
        <f>IF(AND(L846="",L848="")=TRUE,"",V847&amp;"勝"&amp;W847&amp;"敗"&amp;X847&amp;"引")</f>
        <v/>
      </c>
      <c r="U847" s="95"/>
      <c r="V847" s="95">
        <f>IF(U846=2,V843+1,IF(U846=0,0,V843))</f>
        <v>0</v>
      </c>
      <c r="W847" s="95">
        <f>IF(U846=3,W843+1,IF(U846=0,0,W843))</f>
        <v>0</v>
      </c>
      <c r="X847" s="95">
        <f>IF(U846=1,X843+1,X843)</f>
        <v>0</v>
      </c>
    </row>
    <row r="848" spans="1:24" ht="21" customHeight="1" thickBot="1">
      <c r="A848" s="6"/>
      <c r="B848" s="7"/>
      <c r="C848" s="7"/>
      <c r="D848" s="75"/>
      <c r="E848" s="17"/>
      <c r="F848" s="80"/>
      <c r="G848" s="105">
        <v>10000</v>
      </c>
      <c r="H848" s="67">
        <v>0.15</v>
      </c>
      <c r="I848" s="22">
        <f>E848+F848</f>
        <v>0</v>
      </c>
      <c r="J848" s="57">
        <f>I848-H848</f>
        <v>-0.15</v>
      </c>
      <c r="K848" s="57">
        <f>I848+H848</f>
        <v>0.15</v>
      </c>
      <c r="L848" s="53"/>
      <c r="M848" s="53"/>
      <c r="N848" s="8"/>
      <c r="O848" s="103" t="str">
        <f>IF(L848&lt;&gt;"",IF(M848="○",100,IF(M848="×",-100,"")),"")</f>
        <v/>
      </c>
      <c r="P848" s="54" t="str">
        <f>IF(M848="○","勝",IF(M848="×","敗",""))</f>
        <v/>
      </c>
      <c r="Q848" s="185"/>
      <c r="R848" s="186"/>
      <c r="S848" s="186"/>
      <c r="T848" s="187"/>
      <c r="U848" s="95"/>
      <c r="V848" s="95"/>
      <c r="W848" s="95"/>
      <c r="X848" s="95"/>
    </row>
    <row r="849" spans="1:24" ht="21" customHeight="1">
      <c r="A849" s="9" t="s">
        <v>112</v>
      </c>
      <c r="B849" s="28" t="s">
        <v>40</v>
      </c>
      <c r="C849" s="28" t="s">
        <v>37</v>
      </c>
      <c r="D849" s="61" t="s">
        <v>39</v>
      </c>
      <c r="E849" s="15" t="s">
        <v>41</v>
      </c>
      <c r="F849" s="61" t="s">
        <v>27</v>
      </c>
      <c r="G849" s="51" t="s">
        <v>28</v>
      </c>
      <c r="H849" s="64" t="s">
        <v>43</v>
      </c>
      <c r="I849" s="21" t="s">
        <v>20</v>
      </c>
      <c r="J849" s="31" t="s">
        <v>21</v>
      </c>
      <c r="K849" s="31" t="s">
        <v>22</v>
      </c>
      <c r="L849" s="32" t="s">
        <v>111</v>
      </c>
      <c r="M849" s="36" t="s">
        <v>46</v>
      </c>
      <c r="N849" s="33" t="s">
        <v>113</v>
      </c>
      <c r="O849" s="100" t="s">
        <v>12</v>
      </c>
      <c r="P849" s="34" t="s">
        <v>13</v>
      </c>
      <c r="U849" s="95"/>
      <c r="V849" s="95"/>
      <c r="W849" s="95"/>
      <c r="X849" s="95"/>
    </row>
    <row r="850" spans="1:24" ht="21" customHeight="1">
      <c r="A850" s="4"/>
      <c r="B850" s="3"/>
      <c r="C850" s="3"/>
      <c r="D850" s="135"/>
      <c r="E850" s="16"/>
      <c r="F850" s="79"/>
      <c r="G850" s="68">
        <v>10000</v>
      </c>
      <c r="H850" s="65">
        <v>0.15</v>
      </c>
      <c r="I850" s="19">
        <f>E850+F850</f>
        <v>0</v>
      </c>
      <c r="J850" s="2">
        <f>I850+H850</f>
        <v>0.15</v>
      </c>
      <c r="K850" s="2">
        <f>I850-H850</f>
        <v>-0.15</v>
      </c>
      <c r="L850" s="47"/>
      <c r="M850" s="47"/>
      <c r="N850" s="1"/>
      <c r="O850" s="101" t="str">
        <f>IF(L850&lt;&gt;"",IF(M850="○",100,IF(M850="×",-100,"")),"")</f>
        <v/>
      </c>
      <c r="P850" s="45" t="str">
        <f>IF(M850="○","勝",IF(M850="×","敗",""))</f>
        <v/>
      </c>
      <c r="U850" s="95">
        <f>IF(AND(V850="",W850="")=TRUE,0,IF(AND(V850="勝",W850="敗")=TRUE,1,IF(AND(W850="勝",V850="敗")=TRUE,1,IF(AND(V850="勝",W850="")=TRUE,2,IF(AND(W850="勝",V850="")=TRUE,2,IF(AND(V850="敗",W850="")=TRUE,3,IF(AND(W850="敗",V850="")=TRUE,3,0)))))))</f>
        <v>0</v>
      </c>
      <c r="V850" s="95" t="str">
        <f>IF(L850="","",P850)</f>
        <v/>
      </c>
      <c r="W850" s="95" t="str">
        <f>IF(L852="","",P852)</f>
        <v/>
      </c>
      <c r="X850" s="95"/>
    </row>
    <row r="851" spans="1:24" ht="21" customHeight="1">
      <c r="A851" s="5">
        <v>212</v>
      </c>
      <c r="B851" s="140"/>
      <c r="C851" s="141" t="str">
        <f>IF(B851="","",TEXT(B851,"(aaa)"))</f>
        <v/>
      </c>
      <c r="D851" s="62" t="s">
        <v>39</v>
      </c>
      <c r="E851" s="11" t="s">
        <v>42</v>
      </c>
      <c r="F851" s="70" t="s">
        <v>27</v>
      </c>
      <c r="G851" s="63" t="s">
        <v>28</v>
      </c>
      <c r="H851" s="66" t="s">
        <v>44</v>
      </c>
      <c r="I851" s="20" t="s">
        <v>19</v>
      </c>
      <c r="J851" s="76" t="s">
        <v>21</v>
      </c>
      <c r="K851" s="76" t="s">
        <v>22</v>
      </c>
      <c r="L851" s="35" t="s">
        <v>111</v>
      </c>
      <c r="M851" s="48"/>
      <c r="N851" s="1"/>
      <c r="O851" s="101" t="str">
        <f>IF(AND(O850="",O852="")=TRUE,"",V851/SUM(V851:X851)*100)</f>
        <v/>
      </c>
      <c r="P851" s="45" t="str">
        <f>IF(AND(L850="",L852="")=TRUE,"",V851&amp;"勝"&amp;W851&amp;"敗"&amp;X851&amp;"引")</f>
        <v/>
      </c>
      <c r="U851" s="95"/>
      <c r="V851" s="95">
        <f>IF(U850=2,V847+1,IF(U850=0,0,V847))</f>
        <v>0</v>
      </c>
      <c r="W851" s="95">
        <f>IF(U850=3,W847+1,IF(U850=0,0,W847))</f>
        <v>0</v>
      </c>
      <c r="X851" s="95">
        <f>IF(U850=1,X847+1,X847)</f>
        <v>0</v>
      </c>
    </row>
    <row r="852" spans="1:24" ht="21" customHeight="1" thickBot="1">
      <c r="A852" s="6"/>
      <c r="B852" s="7"/>
      <c r="C852" s="7"/>
      <c r="D852" s="75"/>
      <c r="E852" s="17"/>
      <c r="F852" s="80"/>
      <c r="G852" s="105">
        <v>10000</v>
      </c>
      <c r="H852" s="67">
        <v>0.15</v>
      </c>
      <c r="I852" s="22">
        <f>E852+F852</f>
        <v>0</v>
      </c>
      <c r="J852" s="57">
        <f>I852-H852</f>
        <v>-0.15</v>
      </c>
      <c r="K852" s="57">
        <f>I852+H852</f>
        <v>0.15</v>
      </c>
      <c r="L852" s="53"/>
      <c r="M852" s="53"/>
      <c r="N852" s="8"/>
      <c r="O852" s="103" t="str">
        <f>IF(L852&lt;&gt;"",IF(M852="○",100,IF(M852="×",-100,"")),"")</f>
        <v/>
      </c>
      <c r="P852" s="54" t="str">
        <f>IF(M852="○","勝",IF(M852="×","敗",""))</f>
        <v/>
      </c>
      <c r="Q852" s="185"/>
      <c r="R852" s="186"/>
      <c r="S852" s="186"/>
      <c r="T852" s="187"/>
      <c r="U852" s="95"/>
      <c r="V852" s="95"/>
      <c r="W852" s="95"/>
      <c r="X852" s="95"/>
    </row>
    <row r="853" spans="1:24" ht="21" customHeight="1">
      <c r="A853" s="9" t="s">
        <v>112</v>
      </c>
      <c r="B853" s="28" t="s">
        <v>40</v>
      </c>
      <c r="C853" s="28" t="s">
        <v>37</v>
      </c>
      <c r="D853" s="61" t="s">
        <v>39</v>
      </c>
      <c r="E853" s="15" t="s">
        <v>41</v>
      </c>
      <c r="F853" s="61" t="s">
        <v>27</v>
      </c>
      <c r="G853" s="51" t="s">
        <v>28</v>
      </c>
      <c r="H853" s="64" t="s">
        <v>43</v>
      </c>
      <c r="I853" s="21" t="s">
        <v>20</v>
      </c>
      <c r="J853" s="31" t="s">
        <v>21</v>
      </c>
      <c r="K853" s="31" t="s">
        <v>22</v>
      </c>
      <c r="L853" s="32" t="s">
        <v>111</v>
      </c>
      <c r="M853" s="36" t="s">
        <v>46</v>
      </c>
      <c r="N853" s="33" t="s">
        <v>113</v>
      </c>
      <c r="O853" s="100" t="s">
        <v>12</v>
      </c>
      <c r="P853" s="34" t="s">
        <v>13</v>
      </c>
      <c r="U853" s="95"/>
      <c r="V853" s="95"/>
      <c r="W853" s="95"/>
      <c r="X853" s="95"/>
    </row>
    <row r="854" spans="1:24" ht="21" customHeight="1">
      <c r="A854" s="4"/>
      <c r="B854" s="3"/>
      <c r="C854" s="3"/>
      <c r="D854" s="135"/>
      <c r="E854" s="16"/>
      <c r="F854" s="79"/>
      <c r="G854" s="68">
        <v>10000</v>
      </c>
      <c r="H854" s="65">
        <v>0.15</v>
      </c>
      <c r="I854" s="19">
        <f>E854+F854</f>
        <v>0</v>
      </c>
      <c r="J854" s="2">
        <f>I854+H854</f>
        <v>0.15</v>
      </c>
      <c r="K854" s="2">
        <f>I854-H854</f>
        <v>-0.15</v>
      </c>
      <c r="L854" s="47"/>
      <c r="M854" s="47"/>
      <c r="N854" s="1"/>
      <c r="O854" s="101" t="str">
        <f>IF(L854&lt;&gt;"",IF(M854="○",100,IF(M854="×",-100,"")),"")</f>
        <v/>
      </c>
      <c r="P854" s="45" t="str">
        <f>IF(M854="○","勝",IF(M854="×","敗",""))</f>
        <v/>
      </c>
      <c r="U854" s="95">
        <f>IF(AND(V854="",W854="")=TRUE,0,IF(AND(V854="勝",W854="敗")=TRUE,1,IF(AND(W854="勝",V854="敗")=TRUE,1,IF(AND(V854="勝",W854="")=TRUE,2,IF(AND(W854="勝",V854="")=TRUE,2,IF(AND(V854="敗",W854="")=TRUE,3,IF(AND(W854="敗",V854="")=TRUE,3,0)))))))</f>
        <v>0</v>
      </c>
      <c r="V854" s="95" t="str">
        <f>IF(L854="","",P854)</f>
        <v/>
      </c>
      <c r="W854" s="95" t="str">
        <f>IF(L856="","",P856)</f>
        <v/>
      </c>
      <c r="X854" s="95"/>
    </row>
    <row r="855" spans="1:24" ht="21" customHeight="1">
      <c r="A855" s="5">
        <v>213</v>
      </c>
      <c r="B855" s="140"/>
      <c r="C855" s="141" t="str">
        <f>IF(B855="","",TEXT(B855,"(aaa)"))</f>
        <v/>
      </c>
      <c r="D855" s="62" t="s">
        <v>39</v>
      </c>
      <c r="E855" s="11" t="s">
        <v>42</v>
      </c>
      <c r="F855" s="70" t="s">
        <v>27</v>
      </c>
      <c r="G855" s="63" t="s">
        <v>28</v>
      </c>
      <c r="H855" s="66" t="s">
        <v>44</v>
      </c>
      <c r="I855" s="20" t="s">
        <v>19</v>
      </c>
      <c r="J855" s="76" t="s">
        <v>21</v>
      </c>
      <c r="K855" s="76" t="s">
        <v>22</v>
      </c>
      <c r="L855" s="35" t="s">
        <v>111</v>
      </c>
      <c r="M855" s="48"/>
      <c r="N855" s="1"/>
      <c r="O855" s="101" t="str">
        <f>IF(AND(O854="",O856="")=TRUE,"",V855/SUM(V855:X855)*100)</f>
        <v/>
      </c>
      <c r="P855" s="45" t="str">
        <f>IF(AND(L854="",L856="")=TRUE,"",V855&amp;"勝"&amp;W855&amp;"敗"&amp;X855&amp;"引")</f>
        <v/>
      </c>
      <c r="U855" s="95"/>
      <c r="V855" s="95">
        <f>IF(U854=2,V851+1,IF(U854=0,0,V851))</f>
        <v>0</v>
      </c>
      <c r="W855" s="95">
        <f>IF(U854=3,W851+1,IF(U854=0,0,W851))</f>
        <v>0</v>
      </c>
      <c r="X855" s="95">
        <f>IF(U854=1,X851+1,X851)</f>
        <v>0</v>
      </c>
    </row>
    <row r="856" spans="1:24" ht="21" customHeight="1" thickBot="1">
      <c r="A856" s="6"/>
      <c r="B856" s="7"/>
      <c r="C856" s="7"/>
      <c r="D856" s="75"/>
      <c r="E856" s="17"/>
      <c r="F856" s="80"/>
      <c r="G856" s="105">
        <v>10000</v>
      </c>
      <c r="H856" s="67">
        <v>0.15</v>
      </c>
      <c r="I856" s="22">
        <f>E856+F856</f>
        <v>0</v>
      </c>
      <c r="J856" s="57">
        <f>I856-H856</f>
        <v>-0.15</v>
      </c>
      <c r="K856" s="57">
        <f>I856+H856</f>
        <v>0.15</v>
      </c>
      <c r="L856" s="53"/>
      <c r="M856" s="53"/>
      <c r="N856" s="8"/>
      <c r="O856" s="103" t="str">
        <f>IF(L856&lt;&gt;"",IF(M856="○",100,IF(M856="×",-100,"")),"")</f>
        <v/>
      </c>
      <c r="P856" s="54" t="str">
        <f>IF(M856="○","勝",IF(M856="×","敗",""))</f>
        <v/>
      </c>
      <c r="Q856" s="185"/>
      <c r="R856" s="186"/>
      <c r="S856" s="186"/>
      <c r="T856" s="187"/>
      <c r="U856" s="95"/>
      <c r="V856" s="95"/>
      <c r="W856" s="95"/>
      <c r="X856" s="95"/>
    </row>
    <row r="857" spans="1:24" ht="21" customHeight="1">
      <c r="A857" s="9" t="s">
        <v>112</v>
      </c>
      <c r="B857" s="28" t="s">
        <v>40</v>
      </c>
      <c r="C857" s="28" t="s">
        <v>37</v>
      </c>
      <c r="D857" s="61" t="s">
        <v>39</v>
      </c>
      <c r="E857" s="15" t="s">
        <v>41</v>
      </c>
      <c r="F857" s="61" t="s">
        <v>27</v>
      </c>
      <c r="G857" s="51" t="s">
        <v>28</v>
      </c>
      <c r="H857" s="64" t="s">
        <v>43</v>
      </c>
      <c r="I857" s="21" t="s">
        <v>20</v>
      </c>
      <c r="J857" s="31" t="s">
        <v>21</v>
      </c>
      <c r="K857" s="31" t="s">
        <v>22</v>
      </c>
      <c r="L857" s="32" t="s">
        <v>111</v>
      </c>
      <c r="M857" s="36" t="s">
        <v>46</v>
      </c>
      <c r="N857" s="33" t="s">
        <v>113</v>
      </c>
      <c r="O857" s="100" t="s">
        <v>12</v>
      </c>
      <c r="P857" s="34" t="s">
        <v>13</v>
      </c>
      <c r="U857" s="95"/>
      <c r="V857" s="95"/>
      <c r="W857" s="95"/>
      <c r="X857" s="95"/>
    </row>
    <row r="858" spans="1:24" ht="21" customHeight="1">
      <c r="A858" s="4"/>
      <c r="B858" s="3"/>
      <c r="C858" s="3"/>
      <c r="D858" s="135"/>
      <c r="E858" s="16"/>
      <c r="F858" s="79"/>
      <c r="G858" s="68">
        <v>10000</v>
      </c>
      <c r="H858" s="65">
        <v>0.15</v>
      </c>
      <c r="I858" s="19">
        <f>E858+F858</f>
        <v>0</v>
      </c>
      <c r="J858" s="2">
        <f>I858+H858</f>
        <v>0.15</v>
      </c>
      <c r="K858" s="2">
        <f>I858-H858</f>
        <v>-0.15</v>
      </c>
      <c r="L858" s="47"/>
      <c r="M858" s="47"/>
      <c r="N858" s="1"/>
      <c r="O858" s="101" t="str">
        <f>IF(L858&lt;&gt;"",IF(M858="○",100,IF(M858="×",-100,"")),"")</f>
        <v/>
      </c>
      <c r="P858" s="45" t="str">
        <f>IF(M858="○","勝",IF(M858="×","敗",""))</f>
        <v/>
      </c>
      <c r="U858" s="95">
        <f>IF(AND(V858="",W858="")=TRUE,0,IF(AND(V858="勝",W858="敗")=TRUE,1,IF(AND(W858="勝",V858="敗")=TRUE,1,IF(AND(V858="勝",W858="")=TRUE,2,IF(AND(W858="勝",V858="")=TRUE,2,IF(AND(V858="敗",W858="")=TRUE,3,IF(AND(W858="敗",V858="")=TRUE,3,0)))))))</f>
        <v>0</v>
      </c>
      <c r="V858" s="95" t="str">
        <f>IF(L858="","",P858)</f>
        <v/>
      </c>
      <c r="W858" s="95" t="str">
        <f>IF(L860="","",P860)</f>
        <v/>
      </c>
      <c r="X858" s="95"/>
    </row>
    <row r="859" spans="1:24" ht="21" customHeight="1">
      <c r="A859" s="5">
        <v>214</v>
      </c>
      <c r="B859" s="140"/>
      <c r="C859" s="141" t="str">
        <f>IF(B859="","",TEXT(B859,"(aaa)"))</f>
        <v/>
      </c>
      <c r="D859" s="62" t="s">
        <v>39</v>
      </c>
      <c r="E859" s="11" t="s">
        <v>42</v>
      </c>
      <c r="F859" s="70" t="s">
        <v>27</v>
      </c>
      <c r="G859" s="63" t="s">
        <v>28</v>
      </c>
      <c r="H859" s="66" t="s">
        <v>44</v>
      </c>
      <c r="I859" s="20" t="s">
        <v>19</v>
      </c>
      <c r="J859" s="76" t="s">
        <v>21</v>
      </c>
      <c r="K859" s="76" t="s">
        <v>22</v>
      </c>
      <c r="L859" s="35" t="s">
        <v>111</v>
      </c>
      <c r="M859" s="48"/>
      <c r="N859" s="1"/>
      <c r="O859" s="101" t="str">
        <f>IF(AND(O858="",O860="")=TRUE,"",V859/SUM(V859:X859)*100)</f>
        <v/>
      </c>
      <c r="P859" s="45" t="str">
        <f>IF(AND(L858="",L860="")=TRUE,"",V859&amp;"勝"&amp;W859&amp;"敗"&amp;X859&amp;"引")</f>
        <v/>
      </c>
      <c r="U859" s="95"/>
      <c r="V859" s="95">
        <f>IF(U858=2,V855+1,IF(U858=0,0,V855))</f>
        <v>0</v>
      </c>
      <c r="W859" s="95">
        <f>IF(U858=3,W855+1,IF(U858=0,0,W855))</f>
        <v>0</v>
      </c>
      <c r="X859" s="95">
        <f>IF(U858=1,X855+1,X855)</f>
        <v>0</v>
      </c>
    </row>
    <row r="860" spans="1:24" ht="21" customHeight="1" thickBot="1">
      <c r="A860" s="6"/>
      <c r="B860" s="7"/>
      <c r="C860" s="7"/>
      <c r="D860" s="75"/>
      <c r="E860" s="17"/>
      <c r="F860" s="80"/>
      <c r="G860" s="105">
        <v>10000</v>
      </c>
      <c r="H860" s="67">
        <v>0.15</v>
      </c>
      <c r="I860" s="22">
        <f>E860+F860</f>
        <v>0</v>
      </c>
      <c r="J860" s="57">
        <f>I860-H860</f>
        <v>-0.15</v>
      </c>
      <c r="K860" s="57">
        <f>I860+H860</f>
        <v>0.15</v>
      </c>
      <c r="L860" s="53"/>
      <c r="M860" s="53"/>
      <c r="N860" s="8"/>
      <c r="O860" s="103" t="str">
        <f>IF(L860&lt;&gt;"",IF(M860="○",100,IF(M860="×",-100,"")),"")</f>
        <v/>
      </c>
      <c r="P860" s="54" t="str">
        <f>IF(M860="○","勝",IF(M860="×","敗",""))</f>
        <v/>
      </c>
      <c r="Q860" s="185"/>
      <c r="R860" s="186"/>
      <c r="S860" s="186"/>
      <c r="T860" s="187"/>
      <c r="U860" s="95"/>
      <c r="V860" s="95"/>
      <c r="W860" s="95"/>
      <c r="X860" s="95"/>
    </row>
    <row r="861" spans="1:24" ht="21" customHeight="1">
      <c r="A861" s="9" t="s">
        <v>112</v>
      </c>
      <c r="B861" s="28" t="s">
        <v>40</v>
      </c>
      <c r="C861" s="28" t="s">
        <v>37</v>
      </c>
      <c r="D861" s="61" t="s">
        <v>39</v>
      </c>
      <c r="E861" s="15" t="s">
        <v>41</v>
      </c>
      <c r="F861" s="61" t="s">
        <v>27</v>
      </c>
      <c r="G861" s="51" t="s">
        <v>28</v>
      </c>
      <c r="H861" s="64" t="s">
        <v>43</v>
      </c>
      <c r="I861" s="21" t="s">
        <v>20</v>
      </c>
      <c r="J861" s="31" t="s">
        <v>21</v>
      </c>
      <c r="K861" s="31" t="s">
        <v>22</v>
      </c>
      <c r="L861" s="32" t="s">
        <v>111</v>
      </c>
      <c r="M861" s="36" t="s">
        <v>46</v>
      </c>
      <c r="N861" s="33" t="s">
        <v>113</v>
      </c>
      <c r="O861" s="100" t="s">
        <v>12</v>
      </c>
      <c r="P861" s="34" t="s">
        <v>13</v>
      </c>
      <c r="U861" s="95"/>
      <c r="V861" s="95"/>
      <c r="W861" s="95"/>
      <c r="X861" s="95"/>
    </row>
    <row r="862" spans="1:24" ht="21" customHeight="1">
      <c r="A862" s="4"/>
      <c r="B862" s="3"/>
      <c r="C862" s="3"/>
      <c r="D862" s="135"/>
      <c r="E862" s="16"/>
      <c r="F862" s="79"/>
      <c r="G862" s="68">
        <v>10000</v>
      </c>
      <c r="H862" s="65">
        <v>0.15</v>
      </c>
      <c r="I862" s="19">
        <f>E862+F862</f>
        <v>0</v>
      </c>
      <c r="J862" s="2">
        <f>I862+H862</f>
        <v>0.15</v>
      </c>
      <c r="K862" s="2">
        <f>I862-H862</f>
        <v>-0.15</v>
      </c>
      <c r="L862" s="47"/>
      <c r="M862" s="47"/>
      <c r="N862" s="1"/>
      <c r="O862" s="101" t="str">
        <f>IF(L862&lt;&gt;"",IF(M862="○",100,IF(M862="×",-100,"")),"")</f>
        <v/>
      </c>
      <c r="P862" s="45" t="str">
        <f>IF(M862="○","勝",IF(M862="×","敗",""))</f>
        <v/>
      </c>
      <c r="U862" s="95">
        <f>IF(AND(V862="",W862="")=TRUE,0,IF(AND(V862="勝",W862="敗")=TRUE,1,IF(AND(W862="勝",V862="敗")=TRUE,1,IF(AND(V862="勝",W862="")=TRUE,2,IF(AND(W862="勝",V862="")=TRUE,2,IF(AND(V862="敗",W862="")=TRUE,3,IF(AND(W862="敗",V862="")=TRUE,3,0)))))))</f>
        <v>0</v>
      </c>
      <c r="V862" s="95" t="str">
        <f>IF(L862="","",P862)</f>
        <v/>
      </c>
      <c r="W862" s="95" t="str">
        <f>IF(L864="","",P864)</f>
        <v/>
      </c>
      <c r="X862" s="95"/>
    </row>
    <row r="863" spans="1:24" ht="21" customHeight="1">
      <c r="A863" s="5">
        <v>215</v>
      </c>
      <c r="B863" s="140"/>
      <c r="C863" s="141" t="str">
        <f>IF(B863="","",TEXT(B863,"(aaa)"))</f>
        <v/>
      </c>
      <c r="D863" s="62" t="s">
        <v>39</v>
      </c>
      <c r="E863" s="11" t="s">
        <v>42</v>
      </c>
      <c r="F863" s="70" t="s">
        <v>27</v>
      </c>
      <c r="G863" s="63" t="s">
        <v>28</v>
      </c>
      <c r="H863" s="66" t="s">
        <v>44</v>
      </c>
      <c r="I863" s="20" t="s">
        <v>19</v>
      </c>
      <c r="J863" s="76" t="s">
        <v>21</v>
      </c>
      <c r="K863" s="76" t="s">
        <v>22</v>
      </c>
      <c r="L863" s="35" t="s">
        <v>111</v>
      </c>
      <c r="M863" s="48"/>
      <c r="N863" s="1"/>
      <c r="O863" s="101" t="str">
        <f>IF(AND(O862="",O864="")=TRUE,"",V863/SUM(V863:X863)*100)</f>
        <v/>
      </c>
      <c r="P863" s="45" t="str">
        <f>IF(AND(L862="",L864="")=TRUE,"",V863&amp;"勝"&amp;W863&amp;"敗"&amp;X863&amp;"引")</f>
        <v/>
      </c>
      <c r="U863" s="95"/>
      <c r="V863" s="95">
        <f>IF(U862=2,V859+1,IF(U862=0,0,V859))</f>
        <v>0</v>
      </c>
      <c r="W863" s="95">
        <f>IF(U862=3,W859+1,IF(U862=0,0,W859))</f>
        <v>0</v>
      </c>
      <c r="X863" s="95">
        <f>IF(U862=1,X859+1,X859)</f>
        <v>0</v>
      </c>
    </row>
    <row r="864" spans="1:24" ht="21" customHeight="1" thickBot="1">
      <c r="A864" s="6"/>
      <c r="B864" s="7"/>
      <c r="C864" s="7"/>
      <c r="D864" s="75"/>
      <c r="E864" s="17"/>
      <c r="F864" s="80"/>
      <c r="G864" s="105">
        <v>10000</v>
      </c>
      <c r="H864" s="67">
        <v>0.15</v>
      </c>
      <c r="I864" s="22">
        <f>E864+F864</f>
        <v>0</v>
      </c>
      <c r="J864" s="57">
        <f>I864-H864</f>
        <v>-0.15</v>
      </c>
      <c r="K864" s="57">
        <f>I864+H864</f>
        <v>0.15</v>
      </c>
      <c r="L864" s="53"/>
      <c r="M864" s="53"/>
      <c r="N864" s="8"/>
      <c r="O864" s="103" t="str">
        <f>IF(L864&lt;&gt;"",IF(M864="○",100,IF(M864="×",-100,"")),"")</f>
        <v/>
      </c>
      <c r="P864" s="54" t="str">
        <f>IF(M864="○","勝",IF(M864="×","敗",""))</f>
        <v/>
      </c>
      <c r="Q864" s="185"/>
      <c r="R864" s="186"/>
      <c r="S864" s="186"/>
      <c r="T864" s="187"/>
      <c r="U864" s="95"/>
      <c r="V864" s="95"/>
      <c r="W864" s="95"/>
      <c r="X864" s="95"/>
    </row>
    <row r="865" spans="1:24" ht="21" customHeight="1">
      <c r="A865" s="9" t="s">
        <v>112</v>
      </c>
      <c r="B865" s="28" t="s">
        <v>40</v>
      </c>
      <c r="C865" s="28" t="s">
        <v>37</v>
      </c>
      <c r="D865" s="61" t="s">
        <v>39</v>
      </c>
      <c r="E865" s="15" t="s">
        <v>41</v>
      </c>
      <c r="F865" s="61" t="s">
        <v>27</v>
      </c>
      <c r="G865" s="51" t="s">
        <v>28</v>
      </c>
      <c r="H865" s="64" t="s">
        <v>43</v>
      </c>
      <c r="I865" s="21" t="s">
        <v>20</v>
      </c>
      <c r="J865" s="31" t="s">
        <v>21</v>
      </c>
      <c r="K865" s="31" t="s">
        <v>22</v>
      </c>
      <c r="L865" s="32" t="s">
        <v>111</v>
      </c>
      <c r="M865" s="36" t="s">
        <v>46</v>
      </c>
      <c r="N865" s="33" t="s">
        <v>113</v>
      </c>
      <c r="O865" s="100" t="s">
        <v>12</v>
      </c>
      <c r="P865" s="34" t="s">
        <v>13</v>
      </c>
      <c r="U865" s="95"/>
      <c r="V865" s="95"/>
      <c r="W865" s="95"/>
      <c r="X865" s="95"/>
    </row>
    <row r="866" spans="1:24" ht="21" customHeight="1">
      <c r="A866" s="4"/>
      <c r="B866" s="3"/>
      <c r="C866" s="3"/>
      <c r="D866" s="135"/>
      <c r="E866" s="16"/>
      <c r="F866" s="79"/>
      <c r="G866" s="68">
        <v>10000</v>
      </c>
      <c r="H866" s="65">
        <v>0.15</v>
      </c>
      <c r="I866" s="19">
        <f>E866+F866</f>
        <v>0</v>
      </c>
      <c r="J866" s="2">
        <f>I866+H866</f>
        <v>0.15</v>
      </c>
      <c r="K866" s="2">
        <f>I866-H866</f>
        <v>-0.15</v>
      </c>
      <c r="L866" s="47"/>
      <c r="M866" s="47"/>
      <c r="N866" s="1"/>
      <c r="O866" s="101" t="str">
        <f>IF(L866&lt;&gt;"",IF(M866="○",100,IF(M866="×",-100,"")),"")</f>
        <v/>
      </c>
      <c r="P866" s="45" t="str">
        <f>IF(M866="○","勝",IF(M866="×","敗",""))</f>
        <v/>
      </c>
      <c r="U866" s="95">
        <f>IF(AND(V866="",W866="")=TRUE,0,IF(AND(V866="勝",W866="敗")=TRUE,1,IF(AND(W866="勝",V866="敗")=TRUE,1,IF(AND(V866="勝",W866="")=TRUE,2,IF(AND(W866="勝",V866="")=TRUE,2,IF(AND(V866="敗",W866="")=TRUE,3,IF(AND(W866="敗",V866="")=TRUE,3,0)))))))</f>
        <v>0</v>
      </c>
      <c r="V866" s="95" t="str">
        <f>IF(L866="","",P866)</f>
        <v/>
      </c>
      <c r="W866" s="95" t="str">
        <f>IF(L868="","",P868)</f>
        <v/>
      </c>
      <c r="X866" s="95"/>
    </row>
    <row r="867" spans="1:24" ht="21" customHeight="1">
      <c r="A867" s="5">
        <v>216</v>
      </c>
      <c r="B867" s="140"/>
      <c r="C867" s="141" t="str">
        <f>IF(B867="","",TEXT(B867,"(aaa)"))</f>
        <v/>
      </c>
      <c r="D867" s="62" t="s">
        <v>39</v>
      </c>
      <c r="E867" s="11" t="s">
        <v>42</v>
      </c>
      <c r="F867" s="70" t="s">
        <v>27</v>
      </c>
      <c r="G867" s="63" t="s">
        <v>28</v>
      </c>
      <c r="H867" s="66" t="s">
        <v>44</v>
      </c>
      <c r="I867" s="20" t="s">
        <v>19</v>
      </c>
      <c r="J867" s="76" t="s">
        <v>21</v>
      </c>
      <c r="K867" s="76" t="s">
        <v>22</v>
      </c>
      <c r="L867" s="35" t="s">
        <v>111</v>
      </c>
      <c r="M867" s="48"/>
      <c r="N867" s="1"/>
      <c r="O867" s="101" t="str">
        <f>IF(AND(O866="",O868="")=TRUE,"",V867/SUM(V867:X867)*100)</f>
        <v/>
      </c>
      <c r="P867" s="45" t="str">
        <f>IF(AND(L866="",L868="")=TRUE,"",V867&amp;"勝"&amp;W867&amp;"敗"&amp;X867&amp;"引")</f>
        <v/>
      </c>
      <c r="U867" s="95"/>
      <c r="V867" s="95">
        <f>IF(U866=2,V863+1,IF(U866=0,0,V863))</f>
        <v>0</v>
      </c>
      <c r="W867" s="95">
        <f>IF(U866=3,W863+1,IF(U866=0,0,W863))</f>
        <v>0</v>
      </c>
      <c r="X867" s="95">
        <f>IF(U866=1,X863+1,X863)</f>
        <v>0</v>
      </c>
    </row>
    <row r="868" spans="1:24" ht="21" customHeight="1" thickBot="1">
      <c r="A868" s="6"/>
      <c r="B868" s="7"/>
      <c r="C868" s="7"/>
      <c r="D868" s="75"/>
      <c r="E868" s="17"/>
      <c r="F868" s="80"/>
      <c r="G868" s="105">
        <v>10000</v>
      </c>
      <c r="H868" s="67">
        <v>0.15</v>
      </c>
      <c r="I868" s="22">
        <f>E868+F868</f>
        <v>0</v>
      </c>
      <c r="J868" s="57">
        <f>I868-H868</f>
        <v>-0.15</v>
      </c>
      <c r="K868" s="57">
        <f>I868+H868</f>
        <v>0.15</v>
      </c>
      <c r="L868" s="53"/>
      <c r="M868" s="53"/>
      <c r="N868" s="8"/>
      <c r="O868" s="103" t="str">
        <f>IF(L868&lt;&gt;"",IF(M868="○",100,IF(M868="×",-100,"")),"")</f>
        <v/>
      </c>
      <c r="P868" s="54" t="str">
        <f>IF(M868="○","勝",IF(M868="×","敗",""))</f>
        <v/>
      </c>
      <c r="Q868" s="185"/>
      <c r="R868" s="186"/>
      <c r="S868" s="186"/>
      <c r="T868" s="187"/>
      <c r="U868" s="95"/>
      <c r="V868" s="95"/>
      <c r="W868" s="95"/>
      <c r="X868" s="95"/>
    </row>
    <row r="869" spans="1:24" ht="21" customHeight="1">
      <c r="A869" s="9" t="s">
        <v>112</v>
      </c>
      <c r="B869" s="28" t="s">
        <v>40</v>
      </c>
      <c r="C869" s="28" t="s">
        <v>37</v>
      </c>
      <c r="D869" s="61" t="s">
        <v>39</v>
      </c>
      <c r="E869" s="15" t="s">
        <v>41</v>
      </c>
      <c r="F869" s="61" t="s">
        <v>27</v>
      </c>
      <c r="G869" s="51" t="s">
        <v>28</v>
      </c>
      <c r="H869" s="64" t="s">
        <v>43</v>
      </c>
      <c r="I869" s="21" t="s">
        <v>20</v>
      </c>
      <c r="J869" s="31" t="s">
        <v>21</v>
      </c>
      <c r="K869" s="31" t="s">
        <v>22</v>
      </c>
      <c r="L869" s="32" t="s">
        <v>111</v>
      </c>
      <c r="M869" s="36" t="s">
        <v>46</v>
      </c>
      <c r="N869" s="33" t="s">
        <v>113</v>
      </c>
      <c r="O869" s="100" t="s">
        <v>12</v>
      </c>
      <c r="P869" s="34" t="s">
        <v>13</v>
      </c>
      <c r="U869" s="95"/>
      <c r="V869" s="95"/>
      <c r="W869" s="95"/>
      <c r="X869" s="95"/>
    </row>
    <row r="870" spans="1:24" ht="21" customHeight="1">
      <c r="A870" s="4"/>
      <c r="B870" s="3"/>
      <c r="C870" s="3"/>
      <c r="D870" s="135"/>
      <c r="E870" s="16"/>
      <c r="F870" s="79"/>
      <c r="G870" s="68">
        <v>10000</v>
      </c>
      <c r="H870" s="65">
        <v>0.15</v>
      </c>
      <c r="I870" s="19">
        <f>E870+F870</f>
        <v>0</v>
      </c>
      <c r="J870" s="2">
        <f>I870+H870</f>
        <v>0.15</v>
      </c>
      <c r="K870" s="2">
        <f>I870-H870</f>
        <v>-0.15</v>
      </c>
      <c r="L870" s="47"/>
      <c r="M870" s="47"/>
      <c r="N870" s="1"/>
      <c r="O870" s="101" t="str">
        <f>IF(L870&lt;&gt;"",IF(M870="○",100,IF(M870="×",-100,"")),"")</f>
        <v/>
      </c>
      <c r="P870" s="45" t="str">
        <f>IF(M870="○","勝",IF(M870="×","敗",""))</f>
        <v/>
      </c>
      <c r="U870" s="95">
        <f>IF(AND(V870="",W870="")=TRUE,0,IF(AND(V870="勝",W870="敗")=TRUE,1,IF(AND(W870="勝",V870="敗")=TRUE,1,IF(AND(V870="勝",W870="")=TRUE,2,IF(AND(W870="勝",V870="")=TRUE,2,IF(AND(V870="敗",W870="")=TRUE,3,IF(AND(W870="敗",V870="")=TRUE,3,0)))))))</f>
        <v>0</v>
      </c>
      <c r="V870" s="95" t="str">
        <f>IF(L870="","",P870)</f>
        <v/>
      </c>
      <c r="W870" s="95" t="str">
        <f>IF(L872="","",P872)</f>
        <v/>
      </c>
      <c r="X870" s="95"/>
    </row>
    <row r="871" spans="1:24" ht="21" customHeight="1">
      <c r="A871" s="5">
        <v>217</v>
      </c>
      <c r="B871" s="140"/>
      <c r="C871" s="141" t="str">
        <f>IF(B871="","",TEXT(B871,"(aaa)"))</f>
        <v/>
      </c>
      <c r="D871" s="62" t="s">
        <v>39</v>
      </c>
      <c r="E871" s="11" t="s">
        <v>42</v>
      </c>
      <c r="F871" s="70" t="s">
        <v>27</v>
      </c>
      <c r="G871" s="63" t="s">
        <v>28</v>
      </c>
      <c r="H871" s="66" t="s">
        <v>44</v>
      </c>
      <c r="I871" s="20" t="s">
        <v>19</v>
      </c>
      <c r="J871" s="76" t="s">
        <v>21</v>
      </c>
      <c r="K871" s="76" t="s">
        <v>22</v>
      </c>
      <c r="L871" s="35" t="s">
        <v>111</v>
      </c>
      <c r="M871" s="48"/>
      <c r="N871" s="1"/>
      <c r="O871" s="101" t="str">
        <f>IF(AND(O870="",O872="")=TRUE,"",V871/SUM(V871:X871)*100)</f>
        <v/>
      </c>
      <c r="P871" s="45" t="str">
        <f>IF(AND(L870="",L872="")=TRUE,"",V871&amp;"勝"&amp;W871&amp;"敗"&amp;X871&amp;"引")</f>
        <v/>
      </c>
      <c r="U871" s="95"/>
      <c r="V871" s="95">
        <f>IF(U870=2,V867+1,IF(U870=0,0,V867))</f>
        <v>0</v>
      </c>
      <c r="W871" s="95">
        <f>IF(U870=3,W867+1,IF(U870=0,0,W867))</f>
        <v>0</v>
      </c>
      <c r="X871" s="95">
        <f>IF(U870=1,X867+1,X867)</f>
        <v>0</v>
      </c>
    </row>
    <row r="872" spans="1:24" ht="21" customHeight="1" thickBot="1">
      <c r="A872" s="6"/>
      <c r="B872" s="7"/>
      <c r="C872" s="7"/>
      <c r="D872" s="75"/>
      <c r="E872" s="17"/>
      <c r="F872" s="80"/>
      <c r="G872" s="105">
        <v>10000</v>
      </c>
      <c r="H872" s="67">
        <v>0.15</v>
      </c>
      <c r="I872" s="22">
        <f>E872+F872</f>
        <v>0</v>
      </c>
      <c r="J872" s="57">
        <f>I872-H872</f>
        <v>-0.15</v>
      </c>
      <c r="K872" s="57">
        <f>I872+H872</f>
        <v>0.15</v>
      </c>
      <c r="L872" s="53"/>
      <c r="M872" s="53"/>
      <c r="N872" s="8"/>
      <c r="O872" s="103" t="str">
        <f>IF(L872&lt;&gt;"",IF(M872="○",100,IF(M872="×",-100,"")),"")</f>
        <v/>
      </c>
      <c r="P872" s="54" t="str">
        <f>IF(M872="○","勝",IF(M872="×","敗",""))</f>
        <v/>
      </c>
      <c r="Q872" s="185"/>
      <c r="R872" s="186"/>
      <c r="S872" s="186"/>
      <c r="T872" s="187"/>
      <c r="U872" s="95"/>
      <c r="V872" s="95"/>
      <c r="W872" s="95"/>
      <c r="X872" s="95"/>
    </row>
    <row r="873" spans="1:24" ht="21" customHeight="1">
      <c r="A873" s="9" t="s">
        <v>112</v>
      </c>
      <c r="B873" s="28" t="s">
        <v>40</v>
      </c>
      <c r="C873" s="28" t="s">
        <v>37</v>
      </c>
      <c r="D873" s="61" t="s">
        <v>39</v>
      </c>
      <c r="E873" s="15" t="s">
        <v>41</v>
      </c>
      <c r="F873" s="61" t="s">
        <v>27</v>
      </c>
      <c r="G873" s="51" t="s">
        <v>28</v>
      </c>
      <c r="H873" s="64" t="s">
        <v>43</v>
      </c>
      <c r="I873" s="21" t="s">
        <v>20</v>
      </c>
      <c r="J873" s="31" t="s">
        <v>21</v>
      </c>
      <c r="K873" s="31" t="s">
        <v>22</v>
      </c>
      <c r="L873" s="32" t="s">
        <v>111</v>
      </c>
      <c r="M873" s="36" t="s">
        <v>46</v>
      </c>
      <c r="N873" s="33" t="s">
        <v>113</v>
      </c>
      <c r="O873" s="100" t="s">
        <v>12</v>
      </c>
      <c r="P873" s="34" t="s">
        <v>13</v>
      </c>
      <c r="U873" s="95"/>
      <c r="V873" s="95"/>
      <c r="W873" s="95"/>
      <c r="X873" s="95"/>
    </row>
    <row r="874" spans="1:24" ht="21" customHeight="1">
      <c r="A874" s="4"/>
      <c r="B874" s="3"/>
      <c r="C874" s="3"/>
      <c r="D874" s="135"/>
      <c r="E874" s="16"/>
      <c r="F874" s="79"/>
      <c r="G874" s="68">
        <v>10000</v>
      </c>
      <c r="H874" s="65">
        <v>0.15</v>
      </c>
      <c r="I874" s="19">
        <f>E874+F874</f>
        <v>0</v>
      </c>
      <c r="J874" s="2">
        <f>I874+H874</f>
        <v>0.15</v>
      </c>
      <c r="K874" s="2">
        <f>I874-H874</f>
        <v>-0.15</v>
      </c>
      <c r="L874" s="47"/>
      <c r="M874" s="47"/>
      <c r="N874" s="1"/>
      <c r="O874" s="101" t="str">
        <f>IF(L874&lt;&gt;"",IF(M874="○",100,IF(M874="×",-100,"")),"")</f>
        <v/>
      </c>
      <c r="P874" s="45" t="str">
        <f>IF(M874="○","勝",IF(M874="×","敗",""))</f>
        <v/>
      </c>
      <c r="U874" s="95">
        <f>IF(AND(V874="",W874="")=TRUE,0,IF(AND(V874="勝",W874="敗")=TRUE,1,IF(AND(W874="勝",V874="敗")=TRUE,1,IF(AND(V874="勝",W874="")=TRUE,2,IF(AND(W874="勝",V874="")=TRUE,2,IF(AND(V874="敗",W874="")=TRUE,3,IF(AND(W874="敗",V874="")=TRUE,3,0)))))))</f>
        <v>0</v>
      </c>
      <c r="V874" s="95" t="str">
        <f>IF(L874="","",P874)</f>
        <v/>
      </c>
      <c r="W874" s="95" t="str">
        <f>IF(L876="","",P876)</f>
        <v/>
      </c>
      <c r="X874" s="95"/>
    </row>
    <row r="875" spans="1:24" ht="21" customHeight="1">
      <c r="A875" s="5">
        <v>218</v>
      </c>
      <c r="B875" s="140"/>
      <c r="C875" s="141" t="str">
        <f>IF(B875="","",TEXT(B875,"(aaa)"))</f>
        <v/>
      </c>
      <c r="D875" s="62" t="s">
        <v>39</v>
      </c>
      <c r="E875" s="11" t="s">
        <v>42</v>
      </c>
      <c r="F875" s="70" t="s">
        <v>27</v>
      </c>
      <c r="G875" s="63" t="s">
        <v>28</v>
      </c>
      <c r="H875" s="66" t="s">
        <v>44</v>
      </c>
      <c r="I875" s="20" t="s">
        <v>19</v>
      </c>
      <c r="J875" s="76" t="s">
        <v>21</v>
      </c>
      <c r="K875" s="76" t="s">
        <v>22</v>
      </c>
      <c r="L875" s="35" t="s">
        <v>111</v>
      </c>
      <c r="M875" s="48"/>
      <c r="N875" s="1"/>
      <c r="O875" s="101" t="str">
        <f>IF(AND(O874="",O876="")=TRUE,"",V875/SUM(V875:X875)*100)</f>
        <v/>
      </c>
      <c r="P875" s="45" t="str">
        <f>IF(AND(L874="",L876="")=TRUE,"",V875&amp;"勝"&amp;W875&amp;"敗"&amp;X875&amp;"引")</f>
        <v/>
      </c>
      <c r="U875" s="95"/>
      <c r="V875" s="95">
        <f>IF(U874=2,V871+1,IF(U874=0,0,V871))</f>
        <v>0</v>
      </c>
      <c r="W875" s="95">
        <f>IF(U874=3,W871+1,IF(U874=0,0,W871))</f>
        <v>0</v>
      </c>
      <c r="X875" s="95">
        <f>IF(U874=1,X871+1,X871)</f>
        <v>0</v>
      </c>
    </row>
    <row r="876" spans="1:24" ht="21" customHeight="1" thickBot="1">
      <c r="A876" s="6"/>
      <c r="B876" s="7"/>
      <c r="C876" s="7"/>
      <c r="D876" s="75"/>
      <c r="E876" s="17"/>
      <c r="F876" s="80"/>
      <c r="G876" s="105">
        <v>10000</v>
      </c>
      <c r="H876" s="67">
        <v>0.15</v>
      </c>
      <c r="I876" s="22">
        <f>E876+F876</f>
        <v>0</v>
      </c>
      <c r="J876" s="57">
        <f>I876-H876</f>
        <v>-0.15</v>
      </c>
      <c r="K876" s="57">
        <f>I876+H876</f>
        <v>0.15</v>
      </c>
      <c r="L876" s="53"/>
      <c r="M876" s="53"/>
      <c r="N876" s="8"/>
      <c r="O876" s="103" t="str">
        <f>IF(L876&lt;&gt;"",IF(M876="○",100,IF(M876="×",-100,"")),"")</f>
        <v/>
      </c>
      <c r="P876" s="54" t="str">
        <f>IF(M876="○","勝",IF(M876="×","敗",""))</f>
        <v/>
      </c>
      <c r="Q876" s="185"/>
      <c r="R876" s="186"/>
      <c r="S876" s="186"/>
      <c r="T876" s="187"/>
      <c r="U876" s="95"/>
      <c r="V876" s="95"/>
      <c r="W876" s="95"/>
      <c r="X876" s="95"/>
    </row>
    <row r="877" spans="1:24" ht="21" customHeight="1">
      <c r="A877" s="9" t="s">
        <v>112</v>
      </c>
      <c r="B877" s="28" t="s">
        <v>40</v>
      </c>
      <c r="C877" s="28" t="s">
        <v>37</v>
      </c>
      <c r="D877" s="61" t="s">
        <v>39</v>
      </c>
      <c r="E877" s="15" t="s">
        <v>41</v>
      </c>
      <c r="F877" s="61" t="s">
        <v>27</v>
      </c>
      <c r="G877" s="51" t="s">
        <v>28</v>
      </c>
      <c r="H877" s="64" t="s">
        <v>43</v>
      </c>
      <c r="I877" s="21" t="s">
        <v>20</v>
      </c>
      <c r="J877" s="31" t="s">
        <v>21</v>
      </c>
      <c r="K877" s="31" t="s">
        <v>22</v>
      </c>
      <c r="L877" s="32" t="s">
        <v>111</v>
      </c>
      <c r="M877" s="36" t="s">
        <v>46</v>
      </c>
      <c r="N877" s="33" t="s">
        <v>113</v>
      </c>
      <c r="O877" s="100" t="s">
        <v>12</v>
      </c>
      <c r="P877" s="34" t="s">
        <v>13</v>
      </c>
      <c r="U877" s="95"/>
      <c r="V877" s="95"/>
      <c r="W877" s="95"/>
      <c r="X877" s="95"/>
    </row>
    <row r="878" spans="1:24" ht="21" customHeight="1">
      <c r="A878" s="4"/>
      <c r="B878" s="3"/>
      <c r="C878" s="3"/>
      <c r="D878" s="135"/>
      <c r="E878" s="16"/>
      <c r="F878" s="79"/>
      <c r="G878" s="68">
        <v>10000</v>
      </c>
      <c r="H878" s="65">
        <v>0.15</v>
      </c>
      <c r="I878" s="19">
        <f>E878+F878</f>
        <v>0</v>
      </c>
      <c r="J878" s="2">
        <f>I878+H878</f>
        <v>0.15</v>
      </c>
      <c r="K878" s="2">
        <f>I878-H878</f>
        <v>-0.15</v>
      </c>
      <c r="L878" s="47"/>
      <c r="M878" s="47"/>
      <c r="N878" s="1"/>
      <c r="O878" s="101" t="str">
        <f>IF(L878&lt;&gt;"",IF(M878="○",100,IF(M878="×",-100,"")),"")</f>
        <v/>
      </c>
      <c r="P878" s="45" t="str">
        <f>IF(M878="○","勝",IF(M878="×","敗",""))</f>
        <v/>
      </c>
      <c r="U878" s="95">
        <f>IF(AND(V878="",W878="")=TRUE,0,IF(AND(V878="勝",W878="敗")=TRUE,1,IF(AND(W878="勝",V878="敗")=TRUE,1,IF(AND(V878="勝",W878="")=TRUE,2,IF(AND(W878="勝",V878="")=TRUE,2,IF(AND(V878="敗",W878="")=TRUE,3,IF(AND(W878="敗",V878="")=TRUE,3,0)))))))</f>
        <v>0</v>
      </c>
      <c r="V878" s="95" t="str">
        <f>IF(L878="","",P878)</f>
        <v/>
      </c>
      <c r="W878" s="95" t="str">
        <f>IF(L880="","",P880)</f>
        <v/>
      </c>
      <c r="X878" s="95"/>
    </row>
    <row r="879" spans="1:24" ht="21" customHeight="1">
      <c r="A879" s="5">
        <v>219</v>
      </c>
      <c r="B879" s="140"/>
      <c r="C879" s="141" t="str">
        <f>IF(B879="","",TEXT(B879,"(aaa)"))</f>
        <v/>
      </c>
      <c r="D879" s="62" t="s">
        <v>39</v>
      </c>
      <c r="E879" s="11" t="s">
        <v>42</v>
      </c>
      <c r="F879" s="70" t="s">
        <v>27</v>
      </c>
      <c r="G879" s="63" t="s">
        <v>28</v>
      </c>
      <c r="H879" s="66" t="s">
        <v>44</v>
      </c>
      <c r="I879" s="20" t="s">
        <v>19</v>
      </c>
      <c r="J879" s="76" t="s">
        <v>21</v>
      </c>
      <c r="K879" s="76" t="s">
        <v>22</v>
      </c>
      <c r="L879" s="35" t="s">
        <v>111</v>
      </c>
      <c r="M879" s="48"/>
      <c r="N879" s="1"/>
      <c r="O879" s="101" t="str">
        <f>IF(AND(O878="",O880="")=TRUE,"",V879/SUM(V879:X879)*100)</f>
        <v/>
      </c>
      <c r="P879" s="45" t="str">
        <f>IF(AND(L878="",L880="")=TRUE,"",V879&amp;"勝"&amp;W879&amp;"敗"&amp;X879&amp;"引")</f>
        <v/>
      </c>
      <c r="U879" s="95"/>
      <c r="V879" s="95">
        <f>IF(U878=2,V875+1,IF(U878=0,0,V875))</f>
        <v>0</v>
      </c>
      <c r="W879" s="95">
        <f>IF(U878=3,W875+1,IF(U878=0,0,W875))</f>
        <v>0</v>
      </c>
      <c r="X879" s="95">
        <f>IF(U878=1,X875+1,X875)</f>
        <v>0</v>
      </c>
    </row>
    <row r="880" spans="1:24" ht="21" customHeight="1" thickBot="1">
      <c r="A880" s="6"/>
      <c r="B880" s="7"/>
      <c r="C880" s="7"/>
      <c r="D880" s="75"/>
      <c r="E880" s="17"/>
      <c r="F880" s="80"/>
      <c r="G880" s="105">
        <v>10000</v>
      </c>
      <c r="H880" s="67">
        <v>0.15</v>
      </c>
      <c r="I880" s="22">
        <f>E880+F880</f>
        <v>0</v>
      </c>
      <c r="J880" s="57">
        <f>I880-H880</f>
        <v>-0.15</v>
      </c>
      <c r="K880" s="57">
        <f>I880+H880</f>
        <v>0.15</v>
      </c>
      <c r="L880" s="53"/>
      <c r="M880" s="53"/>
      <c r="N880" s="8"/>
      <c r="O880" s="103" t="str">
        <f>IF(L880&lt;&gt;"",IF(M880="○",100,IF(M880="×",-100,"")),"")</f>
        <v/>
      </c>
      <c r="P880" s="54" t="str">
        <f>IF(M880="○","勝",IF(M880="×","敗",""))</f>
        <v/>
      </c>
      <c r="Q880" s="185"/>
      <c r="R880" s="186"/>
      <c r="S880" s="186"/>
      <c r="T880" s="187"/>
      <c r="U880" s="95"/>
      <c r="V880" s="95"/>
      <c r="W880" s="95"/>
      <c r="X880" s="95"/>
    </row>
    <row r="881" spans="1:24" ht="21" customHeight="1">
      <c r="A881" s="9" t="s">
        <v>112</v>
      </c>
      <c r="B881" s="28" t="s">
        <v>40</v>
      </c>
      <c r="C881" s="28" t="s">
        <v>37</v>
      </c>
      <c r="D881" s="61" t="s">
        <v>39</v>
      </c>
      <c r="E881" s="15" t="s">
        <v>41</v>
      </c>
      <c r="F881" s="61" t="s">
        <v>27</v>
      </c>
      <c r="G881" s="51" t="s">
        <v>28</v>
      </c>
      <c r="H881" s="64" t="s">
        <v>43</v>
      </c>
      <c r="I881" s="21" t="s">
        <v>20</v>
      </c>
      <c r="J881" s="31" t="s">
        <v>21</v>
      </c>
      <c r="K881" s="31" t="s">
        <v>22</v>
      </c>
      <c r="L881" s="32" t="s">
        <v>111</v>
      </c>
      <c r="M881" s="36" t="s">
        <v>46</v>
      </c>
      <c r="N881" s="33" t="s">
        <v>113</v>
      </c>
      <c r="O881" s="100" t="s">
        <v>12</v>
      </c>
      <c r="P881" s="34" t="s">
        <v>13</v>
      </c>
      <c r="U881" s="95"/>
      <c r="V881" s="95"/>
      <c r="W881" s="95"/>
      <c r="X881" s="95"/>
    </row>
    <row r="882" spans="1:24" ht="21" customHeight="1">
      <c r="A882" s="4"/>
      <c r="B882" s="3"/>
      <c r="C882" s="3"/>
      <c r="D882" s="135"/>
      <c r="E882" s="16"/>
      <c r="F882" s="79"/>
      <c r="G882" s="68">
        <v>10000</v>
      </c>
      <c r="H882" s="65">
        <v>0.15</v>
      </c>
      <c r="I882" s="19">
        <f>E882+F882</f>
        <v>0</v>
      </c>
      <c r="J882" s="2">
        <f>I882+H882</f>
        <v>0.15</v>
      </c>
      <c r="K882" s="2">
        <f>I882-H882</f>
        <v>-0.15</v>
      </c>
      <c r="L882" s="47"/>
      <c r="M882" s="47"/>
      <c r="N882" s="1"/>
      <c r="O882" s="101" t="str">
        <f>IF(L882&lt;&gt;"",IF(M882="○",100,IF(M882="×",-100,"")),"")</f>
        <v/>
      </c>
      <c r="P882" s="45" t="str">
        <f>IF(M882="○","勝",IF(M882="×","敗",""))</f>
        <v/>
      </c>
      <c r="U882" s="95">
        <f>IF(AND(V882="",W882="")=TRUE,0,IF(AND(V882="勝",W882="敗")=TRUE,1,IF(AND(W882="勝",V882="敗")=TRUE,1,IF(AND(V882="勝",W882="")=TRUE,2,IF(AND(W882="勝",V882="")=TRUE,2,IF(AND(V882="敗",W882="")=TRUE,3,IF(AND(W882="敗",V882="")=TRUE,3,0)))))))</f>
        <v>0</v>
      </c>
      <c r="V882" s="95" t="str">
        <f>IF(L882="","",P882)</f>
        <v/>
      </c>
      <c r="W882" s="95" t="str">
        <f>IF(L884="","",P884)</f>
        <v/>
      </c>
      <c r="X882" s="95"/>
    </row>
    <row r="883" spans="1:24" ht="21" customHeight="1">
      <c r="A883" s="5">
        <v>220</v>
      </c>
      <c r="B883" s="140"/>
      <c r="C883" s="141" t="str">
        <f>IF(B883="","",TEXT(B883,"(aaa)"))</f>
        <v/>
      </c>
      <c r="D883" s="62" t="s">
        <v>39</v>
      </c>
      <c r="E883" s="11" t="s">
        <v>42</v>
      </c>
      <c r="F883" s="70" t="s">
        <v>27</v>
      </c>
      <c r="G883" s="63" t="s">
        <v>28</v>
      </c>
      <c r="H883" s="66" t="s">
        <v>44</v>
      </c>
      <c r="I883" s="20" t="s">
        <v>19</v>
      </c>
      <c r="J883" s="76" t="s">
        <v>21</v>
      </c>
      <c r="K883" s="76" t="s">
        <v>22</v>
      </c>
      <c r="L883" s="35" t="s">
        <v>111</v>
      </c>
      <c r="M883" s="48"/>
      <c r="N883" s="1"/>
      <c r="O883" s="101" t="str">
        <f>IF(AND(O882="",O884="")=TRUE,"",V883/SUM(V883:X883)*100)</f>
        <v/>
      </c>
      <c r="P883" s="45" t="str">
        <f>IF(AND(L882="",L884="")=TRUE,"",V883&amp;"勝"&amp;W883&amp;"敗"&amp;X883&amp;"引")</f>
        <v/>
      </c>
      <c r="U883" s="95"/>
      <c r="V883" s="95">
        <f>IF(U882=2,V879+1,IF(U882=0,0,V879))</f>
        <v>0</v>
      </c>
      <c r="W883" s="95">
        <f>IF(U882=3,W879+1,IF(U882=0,0,W879))</f>
        <v>0</v>
      </c>
      <c r="X883" s="95">
        <f>IF(U882=1,X879+1,X879)</f>
        <v>0</v>
      </c>
    </row>
    <row r="884" spans="1:24" ht="21" customHeight="1" thickBot="1">
      <c r="A884" s="6"/>
      <c r="B884" s="7"/>
      <c r="C884" s="7"/>
      <c r="D884" s="75"/>
      <c r="E884" s="17"/>
      <c r="F884" s="80"/>
      <c r="G884" s="105">
        <v>10000</v>
      </c>
      <c r="H884" s="67">
        <v>0.15</v>
      </c>
      <c r="I884" s="22">
        <f>E884+F884</f>
        <v>0</v>
      </c>
      <c r="J884" s="57">
        <f>I884-H884</f>
        <v>-0.15</v>
      </c>
      <c r="K884" s="57">
        <f>I884+H884</f>
        <v>0.15</v>
      </c>
      <c r="L884" s="53"/>
      <c r="M884" s="53"/>
      <c r="N884" s="8"/>
      <c r="O884" s="103" t="str">
        <f>IF(L884&lt;&gt;"",IF(M884="○",100,IF(M884="×",-100,"")),"")</f>
        <v/>
      </c>
      <c r="P884" s="54" t="str">
        <f>IF(M884="○","勝",IF(M884="×","敗",""))</f>
        <v/>
      </c>
      <c r="Q884" s="185"/>
      <c r="R884" s="186"/>
      <c r="S884" s="186"/>
      <c r="T884" s="187"/>
      <c r="U884" s="95"/>
      <c r="V884" s="95"/>
      <c r="W884" s="95"/>
      <c r="X884" s="95"/>
    </row>
    <row r="885" spans="1:24" ht="21" customHeight="1">
      <c r="A885" s="9" t="s">
        <v>112</v>
      </c>
      <c r="B885" s="28" t="s">
        <v>40</v>
      </c>
      <c r="C885" s="28" t="s">
        <v>37</v>
      </c>
      <c r="D885" s="61" t="s">
        <v>39</v>
      </c>
      <c r="E885" s="15" t="s">
        <v>41</v>
      </c>
      <c r="F885" s="61" t="s">
        <v>27</v>
      </c>
      <c r="G885" s="51" t="s">
        <v>28</v>
      </c>
      <c r="H885" s="64" t="s">
        <v>43</v>
      </c>
      <c r="I885" s="21" t="s">
        <v>20</v>
      </c>
      <c r="J885" s="31" t="s">
        <v>21</v>
      </c>
      <c r="K885" s="31" t="s">
        <v>22</v>
      </c>
      <c r="L885" s="32" t="s">
        <v>111</v>
      </c>
      <c r="M885" s="36" t="s">
        <v>46</v>
      </c>
      <c r="N885" s="33" t="s">
        <v>113</v>
      </c>
      <c r="O885" s="100" t="s">
        <v>12</v>
      </c>
      <c r="P885" s="34" t="s">
        <v>13</v>
      </c>
      <c r="U885" s="95"/>
      <c r="V885" s="95"/>
      <c r="W885" s="95"/>
      <c r="X885" s="95"/>
    </row>
    <row r="886" spans="1:24" ht="21" customHeight="1">
      <c r="A886" s="4"/>
      <c r="B886" s="3"/>
      <c r="C886" s="3"/>
      <c r="D886" s="135"/>
      <c r="E886" s="16"/>
      <c r="F886" s="79"/>
      <c r="G886" s="68">
        <v>10000</v>
      </c>
      <c r="H886" s="65">
        <v>0.15</v>
      </c>
      <c r="I886" s="19">
        <f>E886+F886</f>
        <v>0</v>
      </c>
      <c r="J886" s="2">
        <f>I886+H886</f>
        <v>0.15</v>
      </c>
      <c r="K886" s="2">
        <f>I886-H886</f>
        <v>-0.15</v>
      </c>
      <c r="L886" s="47"/>
      <c r="M886" s="47"/>
      <c r="N886" s="1"/>
      <c r="O886" s="101" t="str">
        <f>IF(L886&lt;&gt;"",IF(M886="○",100,IF(M886="×",-100,"")),"")</f>
        <v/>
      </c>
      <c r="P886" s="45" t="str">
        <f>IF(M886="○","勝",IF(M886="×","敗",""))</f>
        <v/>
      </c>
      <c r="U886" s="95">
        <f>IF(AND(V886="",W886="")=TRUE,0,IF(AND(V886="勝",W886="敗")=TRUE,1,IF(AND(W886="勝",V886="敗")=TRUE,1,IF(AND(V886="勝",W886="")=TRUE,2,IF(AND(W886="勝",V886="")=TRUE,2,IF(AND(V886="敗",W886="")=TRUE,3,IF(AND(W886="敗",V886="")=TRUE,3,0)))))))</f>
        <v>0</v>
      </c>
      <c r="V886" s="95" t="str">
        <f>IF(L886="","",P886)</f>
        <v/>
      </c>
      <c r="W886" s="95" t="str">
        <f>IF(L888="","",P888)</f>
        <v/>
      </c>
      <c r="X886" s="95"/>
    </row>
    <row r="887" spans="1:24" ht="21" customHeight="1">
      <c r="A887" s="5">
        <v>221</v>
      </c>
      <c r="B887" s="140"/>
      <c r="C887" s="141" t="str">
        <f>IF(B887="","",TEXT(B887,"(aaa)"))</f>
        <v/>
      </c>
      <c r="D887" s="62" t="s">
        <v>39</v>
      </c>
      <c r="E887" s="11" t="s">
        <v>42</v>
      </c>
      <c r="F887" s="70" t="s">
        <v>27</v>
      </c>
      <c r="G887" s="63" t="s">
        <v>28</v>
      </c>
      <c r="H887" s="66" t="s">
        <v>44</v>
      </c>
      <c r="I887" s="20" t="s">
        <v>19</v>
      </c>
      <c r="J887" s="76" t="s">
        <v>21</v>
      </c>
      <c r="K887" s="76" t="s">
        <v>22</v>
      </c>
      <c r="L887" s="35" t="s">
        <v>111</v>
      </c>
      <c r="M887" s="48"/>
      <c r="N887" s="1"/>
      <c r="O887" s="101" t="str">
        <f>IF(AND(O886="",O888="")=TRUE,"",V887/SUM(V887:X887)*100)</f>
        <v/>
      </c>
      <c r="P887" s="45" t="str">
        <f>IF(AND(L886="",L888="")=TRUE,"",V887&amp;"勝"&amp;W887&amp;"敗"&amp;X887&amp;"引")</f>
        <v/>
      </c>
      <c r="U887" s="95"/>
      <c r="V887" s="95">
        <f>IF(U886=2,V883+1,IF(U886=0,0,V883))</f>
        <v>0</v>
      </c>
      <c r="W887" s="95">
        <f>IF(U886=3,W883+1,IF(U886=0,0,W883))</f>
        <v>0</v>
      </c>
      <c r="X887" s="95">
        <f>IF(U886=1,X883+1,X883)</f>
        <v>0</v>
      </c>
    </row>
    <row r="888" spans="1:24" ht="21" customHeight="1" thickBot="1">
      <c r="A888" s="6"/>
      <c r="B888" s="7"/>
      <c r="C888" s="7"/>
      <c r="D888" s="75"/>
      <c r="E888" s="17"/>
      <c r="F888" s="80"/>
      <c r="G888" s="105">
        <v>10000</v>
      </c>
      <c r="H888" s="67">
        <v>0.15</v>
      </c>
      <c r="I888" s="22">
        <f>E888+F888</f>
        <v>0</v>
      </c>
      <c r="J888" s="57">
        <f>I888-H888</f>
        <v>-0.15</v>
      </c>
      <c r="K888" s="57">
        <f>I888+H888</f>
        <v>0.15</v>
      </c>
      <c r="L888" s="53"/>
      <c r="M888" s="53"/>
      <c r="N888" s="8"/>
      <c r="O888" s="103" t="str">
        <f>IF(L888&lt;&gt;"",IF(M888="○",100,IF(M888="×",-100,"")),"")</f>
        <v/>
      </c>
      <c r="P888" s="54" t="str">
        <f>IF(M888="○","勝",IF(M888="×","敗",""))</f>
        <v/>
      </c>
      <c r="Q888" s="185"/>
      <c r="R888" s="186"/>
      <c r="S888" s="186"/>
      <c r="T888" s="187"/>
      <c r="U888" s="95"/>
      <c r="V888" s="95"/>
      <c r="W888" s="95"/>
      <c r="X888" s="95"/>
    </row>
    <row r="889" spans="1:24" ht="21" customHeight="1">
      <c r="A889" s="9" t="s">
        <v>112</v>
      </c>
      <c r="B889" s="28" t="s">
        <v>40</v>
      </c>
      <c r="C889" s="28" t="s">
        <v>37</v>
      </c>
      <c r="D889" s="61" t="s">
        <v>39</v>
      </c>
      <c r="E889" s="15" t="s">
        <v>41</v>
      </c>
      <c r="F889" s="61" t="s">
        <v>27</v>
      </c>
      <c r="G889" s="51" t="s">
        <v>28</v>
      </c>
      <c r="H889" s="64" t="s">
        <v>43</v>
      </c>
      <c r="I889" s="21" t="s">
        <v>20</v>
      </c>
      <c r="J889" s="31" t="s">
        <v>21</v>
      </c>
      <c r="K889" s="31" t="s">
        <v>22</v>
      </c>
      <c r="L889" s="32" t="s">
        <v>111</v>
      </c>
      <c r="M889" s="36" t="s">
        <v>46</v>
      </c>
      <c r="N889" s="33" t="s">
        <v>113</v>
      </c>
      <c r="O889" s="100" t="s">
        <v>12</v>
      </c>
      <c r="P889" s="34" t="s">
        <v>13</v>
      </c>
      <c r="U889" s="95"/>
      <c r="V889" s="95"/>
      <c r="W889" s="95"/>
      <c r="X889" s="95"/>
    </row>
    <row r="890" spans="1:24" ht="21" customHeight="1">
      <c r="A890" s="4"/>
      <c r="B890" s="3"/>
      <c r="C890" s="3"/>
      <c r="D890" s="135"/>
      <c r="E890" s="16"/>
      <c r="F890" s="79"/>
      <c r="G890" s="68">
        <v>10000</v>
      </c>
      <c r="H890" s="65">
        <v>0.15</v>
      </c>
      <c r="I890" s="19">
        <f>E890+F890</f>
        <v>0</v>
      </c>
      <c r="J890" s="2">
        <f>I890+H890</f>
        <v>0.15</v>
      </c>
      <c r="K890" s="2">
        <f>I890-H890</f>
        <v>-0.15</v>
      </c>
      <c r="L890" s="47"/>
      <c r="M890" s="47"/>
      <c r="N890" s="1"/>
      <c r="O890" s="101" t="str">
        <f>IF(L890&lt;&gt;"",IF(M890="○",100,IF(M890="×",-100,"")),"")</f>
        <v/>
      </c>
      <c r="P890" s="45" t="str">
        <f>IF(M890="○","勝",IF(M890="×","敗",""))</f>
        <v/>
      </c>
      <c r="U890" s="95">
        <f>IF(AND(V890="",W890="")=TRUE,0,IF(AND(V890="勝",W890="敗")=TRUE,1,IF(AND(W890="勝",V890="敗")=TRUE,1,IF(AND(V890="勝",W890="")=TRUE,2,IF(AND(W890="勝",V890="")=TRUE,2,IF(AND(V890="敗",W890="")=TRUE,3,IF(AND(W890="敗",V890="")=TRUE,3,0)))))))</f>
        <v>0</v>
      </c>
      <c r="V890" s="95" t="str">
        <f>IF(L890="","",P890)</f>
        <v/>
      </c>
      <c r="W890" s="95" t="str">
        <f>IF(L892="","",P892)</f>
        <v/>
      </c>
      <c r="X890" s="95"/>
    </row>
    <row r="891" spans="1:24" ht="21" customHeight="1">
      <c r="A891" s="5">
        <v>222</v>
      </c>
      <c r="B891" s="140"/>
      <c r="C891" s="141" t="str">
        <f>IF(B891="","",TEXT(B891,"(aaa)"))</f>
        <v/>
      </c>
      <c r="D891" s="62" t="s">
        <v>39</v>
      </c>
      <c r="E891" s="11" t="s">
        <v>42</v>
      </c>
      <c r="F891" s="70" t="s">
        <v>27</v>
      </c>
      <c r="G891" s="63" t="s">
        <v>28</v>
      </c>
      <c r="H891" s="66" t="s">
        <v>44</v>
      </c>
      <c r="I891" s="20" t="s">
        <v>19</v>
      </c>
      <c r="J891" s="76" t="s">
        <v>21</v>
      </c>
      <c r="K891" s="76" t="s">
        <v>22</v>
      </c>
      <c r="L891" s="35" t="s">
        <v>111</v>
      </c>
      <c r="M891" s="48"/>
      <c r="N891" s="1"/>
      <c r="O891" s="101" t="str">
        <f>IF(AND(O890="",O892="")=TRUE,"",V891/SUM(V891:X891)*100)</f>
        <v/>
      </c>
      <c r="P891" s="45" t="str">
        <f>IF(AND(L890="",L892="")=TRUE,"",V891&amp;"勝"&amp;W891&amp;"敗"&amp;X891&amp;"引")</f>
        <v/>
      </c>
      <c r="U891" s="95"/>
      <c r="V891" s="95">
        <f>IF(U890=2,V887+1,IF(U890=0,0,V887))</f>
        <v>0</v>
      </c>
      <c r="W891" s="95">
        <f>IF(U890=3,W887+1,IF(U890=0,0,W887))</f>
        <v>0</v>
      </c>
      <c r="X891" s="95">
        <f>IF(U890=1,X887+1,X887)</f>
        <v>0</v>
      </c>
    </row>
    <row r="892" spans="1:24" ht="21" customHeight="1" thickBot="1">
      <c r="A892" s="6"/>
      <c r="B892" s="7"/>
      <c r="C892" s="7"/>
      <c r="D892" s="75"/>
      <c r="E892" s="17"/>
      <c r="F892" s="80"/>
      <c r="G892" s="105">
        <v>10000</v>
      </c>
      <c r="H892" s="67">
        <v>0.15</v>
      </c>
      <c r="I892" s="22">
        <f>E892+F892</f>
        <v>0</v>
      </c>
      <c r="J892" s="57">
        <f>I892-H892</f>
        <v>-0.15</v>
      </c>
      <c r="K892" s="57">
        <f>I892+H892</f>
        <v>0.15</v>
      </c>
      <c r="L892" s="53"/>
      <c r="M892" s="53"/>
      <c r="N892" s="8"/>
      <c r="O892" s="103" t="str">
        <f>IF(L892&lt;&gt;"",IF(M892="○",100,IF(M892="×",-100,"")),"")</f>
        <v/>
      </c>
      <c r="P892" s="54" t="str">
        <f>IF(M892="○","勝",IF(M892="×","敗",""))</f>
        <v/>
      </c>
      <c r="Q892" s="185"/>
      <c r="R892" s="186"/>
      <c r="S892" s="186"/>
      <c r="T892" s="187"/>
      <c r="U892" s="95"/>
      <c r="V892" s="95"/>
      <c r="W892" s="95"/>
      <c r="X892" s="95"/>
    </row>
    <row r="893" spans="1:24" ht="21" customHeight="1">
      <c r="A893" s="9" t="s">
        <v>112</v>
      </c>
      <c r="B893" s="28" t="s">
        <v>40</v>
      </c>
      <c r="C893" s="28" t="s">
        <v>37</v>
      </c>
      <c r="D893" s="61" t="s">
        <v>39</v>
      </c>
      <c r="E893" s="15" t="s">
        <v>41</v>
      </c>
      <c r="F893" s="61" t="s">
        <v>27</v>
      </c>
      <c r="G893" s="51" t="s">
        <v>28</v>
      </c>
      <c r="H893" s="64" t="s">
        <v>43</v>
      </c>
      <c r="I893" s="21" t="s">
        <v>20</v>
      </c>
      <c r="J893" s="31" t="s">
        <v>21</v>
      </c>
      <c r="K893" s="31" t="s">
        <v>22</v>
      </c>
      <c r="L893" s="32" t="s">
        <v>111</v>
      </c>
      <c r="M893" s="36" t="s">
        <v>46</v>
      </c>
      <c r="N893" s="33" t="s">
        <v>113</v>
      </c>
      <c r="O893" s="100" t="s">
        <v>12</v>
      </c>
      <c r="P893" s="34" t="s">
        <v>13</v>
      </c>
      <c r="U893" s="95"/>
      <c r="V893" s="95"/>
      <c r="W893" s="95"/>
      <c r="X893" s="95"/>
    </row>
    <row r="894" spans="1:24" ht="21" customHeight="1">
      <c r="A894" s="4"/>
      <c r="B894" s="3"/>
      <c r="C894" s="3"/>
      <c r="D894" s="135"/>
      <c r="E894" s="16"/>
      <c r="F894" s="79"/>
      <c r="G894" s="68">
        <v>10000</v>
      </c>
      <c r="H894" s="65">
        <v>0.15</v>
      </c>
      <c r="I894" s="19">
        <f>E894+F894</f>
        <v>0</v>
      </c>
      <c r="J894" s="2">
        <f>I894+H894</f>
        <v>0.15</v>
      </c>
      <c r="K894" s="2">
        <f>I894-H894</f>
        <v>-0.15</v>
      </c>
      <c r="L894" s="47"/>
      <c r="M894" s="47"/>
      <c r="N894" s="1"/>
      <c r="O894" s="101" t="str">
        <f>IF(L894&lt;&gt;"",IF(M894="○",100,IF(M894="×",-100,"")),"")</f>
        <v/>
      </c>
      <c r="P894" s="45" t="str">
        <f>IF(M894="○","勝",IF(M894="×","敗",""))</f>
        <v/>
      </c>
      <c r="U894" s="95">
        <f>IF(AND(V894="",W894="")=TRUE,0,IF(AND(V894="勝",W894="敗")=TRUE,1,IF(AND(W894="勝",V894="敗")=TRUE,1,IF(AND(V894="勝",W894="")=TRUE,2,IF(AND(W894="勝",V894="")=TRUE,2,IF(AND(V894="敗",W894="")=TRUE,3,IF(AND(W894="敗",V894="")=TRUE,3,0)))))))</f>
        <v>0</v>
      </c>
      <c r="V894" s="95" t="str">
        <f>IF(L894="","",P894)</f>
        <v/>
      </c>
      <c r="W894" s="95" t="str">
        <f>IF(L896="","",P896)</f>
        <v/>
      </c>
      <c r="X894" s="95"/>
    </row>
    <row r="895" spans="1:24" ht="21" customHeight="1">
      <c r="A895" s="5">
        <v>223</v>
      </c>
      <c r="B895" s="140"/>
      <c r="C895" s="141" t="str">
        <f>IF(B895="","",TEXT(B895,"(aaa)"))</f>
        <v/>
      </c>
      <c r="D895" s="62" t="s">
        <v>39</v>
      </c>
      <c r="E895" s="11" t="s">
        <v>42</v>
      </c>
      <c r="F895" s="70" t="s">
        <v>27</v>
      </c>
      <c r="G895" s="63" t="s">
        <v>28</v>
      </c>
      <c r="H895" s="66" t="s">
        <v>44</v>
      </c>
      <c r="I895" s="20" t="s">
        <v>19</v>
      </c>
      <c r="J895" s="76" t="s">
        <v>21</v>
      </c>
      <c r="K895" s="76" t="s">
        <v>22</v>
      </c>
      <c r="L895" s="35" t="s">
        <v>111</v>
      </c>
      <c r="M895" s="48"/>
      <c r="N895" s="1"/>
      <c r="O895" s="101" t="str">
        <f>IF(AND(O894="",O896="")=TRUE,"",V895/SUM(V895:X895)*100)</f>
        <v/>
      </c>
      <c r="P895" s="45" t="str">
        <f>IF(AND(L894="",L896="")=TRUE,"",V895&amp;"勝"&amp;W895&amp;"敗"&amp;X895&amp;"引")</f>
        <v/>
      </c>
      <c r="U895" s="95"/>
      <c r="V895" s="95">
        <f>IF(U894=2,V891+1,IF(U894=0,0,V891))</f>
        <v>0</v>
      </c>
      <c r="W895" s="95">
        <f>IF(U894=3,W891+1,IF(U894=0,0,W891))</f>
        <v>0</v>
      </c>
      <c r="X895" s="95">
        <f>IF(U894=1,X891+1,X891)</f>
        <v>0</v>
      </c>
    </row>
    <row r="896" spans="1:24" ht="21" customHeight="1" thickBot="1">
      <c r="A896" s="6"/>
      <c r="B896" s="7"/>
      <c r="C896" s="7"/>
      <c r="D896" s="75"/>
      <c r="E896" s="17"/>
      <c r="F896" s="80"/>
      <c r="G896" s="105">
        <v>10000</v>
      </c>
      <c r="H896" s="67">
        <v>0.15</v>
      </c>
      <c r="I896" s="22">
        <f>E896+F896</f>
        <v>0</v>
      </c>
      <c r="J896" s="57">
        <f>I896-H896</f>
        <v>-0.15</v>
      </c>
      <c r="K896" s="57">
        <f>I896+H896</f>
        <v>0.15</v>
      </c>
      <c r="L896" s="53"/>
      <c r="M896" s="53"/>
      <c r="N896" s="8"/>
      <c r="O896" s="103" t="str">
        <f>IF(L896&lt;&gt;"",IF(M896="○",100,IF(M896="×",-100,"")),"")</f>
        <v/>
      </c>
      <c r="P896" s="54" t="str">
        <f>IF(M896="○","勝",IF(M896="×","敗",""))</f>
        <v/>
      </c>
      <c r="Q896" s="185"/>
      <c r="R896" s="186"/>
      <c r="S896" s="186"/>
      <c r="T896" s="187"/>
      <c r="U896" s="95"/>
      <c r="V896" s="95"/>
      <c r="W896" s="95"/>
      <c r="X896" s="95"/>
    </row>
    <row r="897" spans="1:24" ht="21" customHeight="1">
      <c r="A897" s="9" t="s">
        <v>112</v>
      </c>
      <c r="B897" s="28" t="s">
        <v>40</v>
      </c>
      <c r="C897" s="28" t="s">
        <v>37</v>
      </c>
      <c r="D897" s="61" t="s">
        <v>39</v>
      </c>
      <c r="E897" s="15" t="s">
        <v>41</v>
      </c>
      <c r="F897" s="61" t="s">
        <v>27</v>
      </c>
      <c r="G897" s="51" t="s">
        <v>28</v>
      </c>
      <c r="H897" s="64" t="s">
        <v>43</v>
      </c>
      <c r="I897" s="21" t="s">
        <v>20</v>
      </c>
      <c r="J897" s="31" t="s">
        <v>21</v>
      </c>
      <c r="K897" s="31" t="s">
        <v>22</v>
      </c>
      <c r="L897" s="32" t="s">
        <v>111</v>
      </c>
      <c r="M897" s="36" t="s">
        <v>46</v>
      </c>
      <c r="N897" s="33" t="s">
        <v>113</v>
      </c>
      <c r="O897" s="100" t="s">
        <v>12</v>
      </c>
      <c r="P897" s="34" t="s">
        <v>13</v>
      </c>
      <c r="U897" s="95"/>
      <c r="V897" s="95"/>
      <c r="W897" s="95"/>
      <c r="X897" s="95"/>
    </row>
    <row r="898" spans="1:24" ht="21" customHeight="1">
      <c r="A898" s="4"/>
      <c r="B898" s="3"/>
      <c r="C898" s="3"/>
      <c r="D898" s="135"/>
      <c r="E898" s="16"/>
      <c r="F898" s="79"/>
      <c r="G898" s="68">
        <v>10000</v>
      </c>
      <c r="H898" s="65">
        <v>0.15</v>
      </c>
      <c r="I898" s="19">
        <f>E898+F898</f>
        <v>0</v>
      </c>
      <c r="J898" s="2">
        <f>I898+H898</f>
        <v>0.15</v>
      </c>
      <c r="K898" s="2">
        <f>I898-H898</f>
        <v>-0.15</v>
      </c>
      <c r="L898" s="47"/>
      <c r="M898" s="47"/>
      <c r="N898" s="1"/>
      <c r="O898" s="101" t="str">
        <f>IF(L898&lt;&gt;"",IF(M898="○",100,IF(M898="×",-100,"")),"")</f>
        <v/>
      </c>
      <c r="P898" s="45" t="str">
        <f>IF(M898="○","勝",IF(M898="×","敗",""))</f>
        <v/>
      </c>
      <c r="U898" s="95">
        <f>IF(AND(V898="",W898="")=TRUE,0,IF(AND(V898="勝",W898="敗")=TRUE,1,IF(AND(W898="勝",V898="敗")=TRUE,1,IF(AND(V898="勝",W898="")=TRUE,2,IF(AND(W898="勝",V898="")=TRUE,2,IF(AND(V898="敗",W898="")=TRUE,3,IF(AND(W898="敗",V898="")=TRUE,3,0)))))))</f>
        <v>0</v>
      </c>
      <c r="V898" s="95" t="str">
        <f>IF(L898="","",P898)</f>
        <v/>
      </c>
      <c r="W898" s="95" t="str">
        <f>IF(L900="","",P900)</f>
        <v/>
      </c>
      <c r="X898" s="95"/>
    </row>
    <row r="899" spans="1:24" ht="21" customHeight="1">
      <c r="A899" s="5">
        <v>224</v>
      </c>
      <c r="B899" s="140"/>
      <c r="C899" s="141" t="str">
        <f>IF(B899="","",TEXT(B899,"(aaa)"))</f>
        <v/>
      </c>
      <c r="D899" s="62" t="s">
        <v>39</v>
      </c>
      <c r="E899" s="11" t="s">
        <v>42</v>
      </c>
      <c r="F899" s="70" t="s">
        <v>27</v>
      </c>
      <c r="G899" s="63" t="s">
        <v>28</v>
      </c>
      <c r="H899" s="66" t="s">
        <v>44</v>
      </c>
      <c r="I899" s="20" t="s">
        <v>19</v>
      </c>
      <c r="J899" s="76" t="s">
        <v>21</v>
      </c>
      <c r="K899" s="76" t="s">
        <v>22</v>
      </c>
      <c r="L899" s="35" t="s">
        <v>111</v>
      </c>
      <c r="M899" s="48"/>
      <c r="N899" s="1"/>
      <c r="O899" s="101" t="str">
        <f>IF(AND(O898="",O900="")=TRUE,"",V899/SUM(V899:X899)*100)</f>
        <v/>
      </c>
      <c r="P899" s="45" t="str">
        <f>IF(AND(L898="",L900="")=TRUE,"",V899&amp;"勝"&amp;W899&amp;"敗"&amp;X899&amp;"引")</f>
        <v/>
      </c>
      <c r="U899" s="95"/>
      <c r="V899" s="95">
        <f>IF(U898=2,V895+1,IF(U898=0,0,V895))</f>
        <v>0</v>
      </c>
      <c r="W899" s="95">
        <f>IF(U898=3,W895+1,IF(U898=0,0,W895))</f>
        <v>0</v>
      </c>
      <c r="X899" s="95">
        <f>IF(U898=1,X895+1,X895)</f>
        <v>0</v>
      </c>
    </row>
    <row r="900" spans="1:24" ht="21" customHeight="1" thickBot="1">
      <c r="A900" s="6"/>
      <c r="B900" s="7"/>
      <c r="C900" s="7"/>
      <c r="D900" s="75"/>
      <c r="E900" s="17"/>
      <c r="F900" s="80"/>
      <c r="G900" s="105">
        <v>10000</v>
      </c>
      <c r="H900" s="67">
        <v>0.15</v>
      </c>
      <c r="I900" s="22">
        <f>E900+F900</f>
        <v>0</v>
      </c>
      <c r="J900" s="57">
        <f>I900-H900</f>
        <v>-0.15</v>
      </c>
      <c r="K900" s="57">
        <f>I900+H900</f>
        <v>0.15</v>
      </c>
      <c r="L900" s="53"/>
      <c r="M900" s="53"/>
      <c r="N900" s="8"/>
      <c r="O900" s="103" t="str">
        <f>IF(L900&lt;&gt;"",IF(M900="○",100,IF(M900="×",-100,"")),"")</f>
        <v/>
      </c>
      <c r="P900" s="54" t="str">
        <f>IF(M900="○","勝",IF(M900="×","敗",""))</f>
        <v/>
      </c>
      <c r="Q900" s="185"/>
      <c r="R900" s="186"/>
      <c r="S900" s="186"/>
      <c r="T900" s="187"/>
      <c r="U900" s="95"/>
      <c r="V900" s="95"/>
      <c r="W900" s="95"/>
      <c r="X900" s="95"/>
    </row>
    <row r="901" spans="1:24" ht="21" customHeight="1">
      <c r="A901" s="9" t="s">
        <v>112</v>
      </c>
      <c r="B901" s="28" t="s">
        <v>40</v>
      </c>
      <c r="C901" s="28" t="s">
        <v>37</v>
      </c>
      <c r="D901" s="61" t="s">
        <v>39</v>
      </c>
      <c r="E901" s="15" t="s">
        <v>41</v>
      </c>
      <c r="F901" s="61" t="s">
        <v>27</v>
      </c>
      <c r="G901" s="51" t="s">
        <v>28</v>
      </c>
      <c r="H901" s="64" t="s">
        <v>43</v>
      </c>
      <c r="I901" s="21" t="s">
        <v>20</v>
      </c>
      <c r="J901" s="31" t="s">
        <v>21</v>
      </c>
      <c r="K901" s="31" t="s">
        <v>22</v>
      </c>
      <c r="L901" s="32" t="s">
        <v>111</v>
      </c>
      <c r="M901" s="36" t="s">
        <v>46</v>
      </c>
      <c r="N901" s="33" t="s">
        <v>113</v>
      </c>
      <c r="O901" s="100" t="s">
        <v>12</v>
      </c>
      <c r="P901" s="34" t="s">
        <v>13</v>
      </c>
      <c r="U901" s="95"/>
      <c r="V901" s="95"/>
      <c r="W901" s="95"/>
      <c r="X901" s="95"/>
    </row>
    <row r="902" spans="1:24" ht="21" customHeight="1">
      <c r="A902" s="4"/>
      <c r="B902" s="3"/>
      <c r="C902" s="3"/>
      <c r="D902" s="135"/>
      <c r="E902" s="16"/>
      <c r="F902" s="79"/>
      <c r="G902" s="68">
        <v>10000</v>
      </c>
      <c r="H902" s="65">
        <v>0.15</v>
      </c>
      <c r="I902" s="19">
        <f>E902+F902</f>
        <v>0</v>
      </c>
      <c r="J902" s="2">
        <f>I902+H902</f>
        <v>0.15</v>
      </c>
      <c r="K902" s="2">
        <f>I902-H902</f>
        <v>-0.15</v>
      </c>
      <c r="L902" s="47"/>
      <c r="M902" s="47"/>
      <c r="N902" s="1"/>
      <c r="O902" s="101" t="str">
        <f>IF(L902&lt;&gt;"",IF(M902="○",100,IF(M902="×",-100,"")),"")</f>
        <v/>
      </c>
      <c r="P902" s="45" t="str">
        <f>IF(M902="○","勝",IF(M902="×","敗",""))</f>
        <v/>
      </c>
      <c r="U902" s="95">
        <f>IF(AND(V902="",W902="")=TRUE,0,IF(AND(V902="勝",W902="敗")=TRUE,1,IF(AND(W902="勝",V902="敗")=TRUE,1,IF(AND(V902="勝",W902="")=TRUE,2,IF(AND(W902="勝",V902="")=TRUE,2,IF(AND(V902="敗",W902="")=TRUE,3,IF(AND(W902="敗",V902="")=TRUE,3,0)))))))</f>
        <v>0</v>
      </c>
      <c r="V902" s="95" t="str">
        <f>IF(L902="","",P902)</f>
        <v/>
      </c>
      <c r="W902" s="95" t="str">
        <f>IF(L904="","",P904)</f>
        <v/>
      </c>
      <c r="X902" s="95"/>
    </row>
    <row r="903" spans="1:24" ht="21" customHeight="1">
      <c r="A903" s="5">
        <v>225</v>
      </c>
      <c r="B903" s="140"/>
      <c r="C903" s="141" t="str">
        <f>IF(B903="","",TEXT(B903,"(aaa)"))</f>
        <v/>
      </c>
      <c r="D903" s="62" t="s">
        <v>39</v>
      </c>
      <c r="E903" s="11" t="s">
        <v>42</v>
      </c>
      <c r="F903" s="70" t="s">
        <v>27</v>
      </c>
      <c r="G903" s="63" t="s">
        <v>28</v>
      </c>
      <c r="H903" s="66" t="s">
        <v>44</v>
      </c>
      <c r="I903" s="20" t="s">
        <v>19</v>
      </c>
      <c r="J903" s="76" t="s">
        <v>21</v>
      </c>
      <c r="K903" s="76" t="s">
        <v>22</v>
      </c>
      <c r="L903" s="35" t="s">
        <v>111</v>
      </c>
      <c r="M903" s="48"/>
      <c r="N903" s="1"/>
      <c r="O903" s="101" t="str">
        <f>IF(AND(O902="",O904="")=TRUE,"",V903/SUM(V903:X903)*100)</f>
        <v/>
      </c>
      <c r="P903" s="45" t="str">
        <f>IF(AND(L902="",L904="")=TRUE,"",V903&amp;"勝"&amp;W903&amp;"敗"&amp;X903&amp;"引")</f>
        <v/>
      </c>
      <c r="U903" s="95"/>
      <c r="V903" s="95">
        <f>IF(U902=2,V899+1,IF(U902=0,0,V899))</f>
        <v>0</v>
      </c>
      <c r="W903" s="95">
        <f>IF(U902=3,W899+1,IF(U902=0,0,W899))</f>
        <v>0</v>
      </c>
      <c r="X903" s="95">
        <f>IF(U902=1,X899+1,X899)</f>
        <v>0</v>
      </c>
    </row>
    <row r="904" spans="1:24" ht="21" customHeight="1" thickBot="1">
      <c r="A904" s="6"/>
      <c r="B904" s="7"/>
      <c r="C904" s="7"/>
      <c r="D904" s="75"/>
      <c r="E904" s="17"/>
      <c r="F904" s="80"/>
      <c r="G904" s="105">
        <v>10000</v>
      </c>
      <c r="H904" s="67">
        <v>0.15</v>
      </c>
      <c r="I904" s="22">
        <f>E904+F904</f>
        <v>0</v>
      </c>
      <c r="J904" s="57">
        <f>I904-H904</f>
        <v>-0.15</v>
      </c>
      <c r="K904" s="57">
        <f>I904+H904</f>
        <v>0.15</v>
      </c>
      <c r="L904" s="53"/>
      <c r="M904" s="53"/>
      <c r="N904" s="8"/>
      <c r="O904" s="103" t="str">
        <f>IF(L904&lt;&gt;"",IF(M904="○",100,IF(M904="×",-100,"")),"")</f>
        <v/>
      </c>
      <c r="P904" s="54" t="str">
        <f>IF(M904="○","勝",IF(M904="×","敗",""))</f>
        <v/>
      </c>
      <c r="Q904" s="185"/>
      <c r="R904" s="186"/>
      <c r="S904" s="186"/>
      <c r="T904" s="187"/>
      <c r="U904" s="95"/>
      <c r="V904" s="95"/>
      <c r="W904" s="95"/>
      <c r="X904" s="95"/>
    </row>
    <row r="905" spans="1:24" ht="21" customHeight="1">
      <c r="A905" s="9" t="s">
        <v>112</v>
      </c>
      <c r="B905" s="28" t="s">
        <v>40</v>
      </c>
      <c r="C905" s="28" t="s">
        <v>37</v>
      </c>
      <c r="D905" s="61" t="s">
        <v>39</v>
      </c>
      <c r="E905" s="15" t="s">
        <v>41</v>
      </c>
      <c r="F905" s="61" t="s">
        <v>27</v>
      </c>
      <c r="G905" s="51" t="s">
        <v>28</v>
      </c>
      <c r="H905" s="64" t="s">
        <v>43</v>
      </c>
      <c r="I905" s="21" t="s">
        <v>20</v>
      </c>
      <c r="J905" s="31" t="s">
        <v>21</v>
      </c>
      <c r="K905" s="31" t="s">
        <v>22</v>
      </c>
      <c r="L905" s="32" t="s">
        <v>111</v>
      </c>
      <c r="M905" s="36" t="s">
        <v>46</v>
      </c>
      <c r="N905" s="33" t="s">
        <v>113</v>
      </c>
      <c r="O905" s="100" t="s">
        <v>12</v>
      </c>
      <c r="P905" s="34" t="s">
        <v>13</v>
      </c>
      <c r="U905" s="95"/>
      <c r="V905" s="95"/>
      <c r="W905" s="95"/>
      <c r="X905" s="95"/>
    </row>
    <row r="906" spans="1:24" ht="21" customHeight="1">
      <c r="A906" s="4"/>
      <c r="B906" s="3"/>
      <c r="C906" s="3"/>
      <c r="D906" s="135"/>
      <c r="E906" s="16"/>
      <c r="F906" s="79"/>
      <c r="G906" s="68">
        <v>10000</v>
      </c>
      <c r="H906" s="65">
        <v>0.15</v>
      </c>
      <c r="I906" s="19">
        <f>E906+F906</f>
        <v>0</v>
      </c>
      <c r="J906" s="2">
        <f>I906+H906</f>
        <v>0.15</v>
      </c>
      <c r="K906" s="2">
        <f>I906-H906</f>
        <v>-0.15</v>
      </c>
      <c r="L906" s="47"/>
      <c r="M906" s="47"/>
      <c r="N906" s="1"/>
      <c r="O906" s="101" t="str">
        <f>IF(L906&lt;&gt;"",IF(M906="○",100,IF(M906="×",-100,"")),"")</f>
        <v/>
      </c>
      <c r="P906" s="45" t="str">
        <f>IF(M906="○","勝",IF(M906="×","敗",""))</f>
        <v/>
      </c>
      <c r="U906" s="95">
        <f>IF(AND(V906="",W906="")=TRUE,0,IF(AND(V906="勝",W906="敗")=TRUE,1,IF(AND(W906="勝",V906="敗")=TRUE,1,IF(AND(V906="勝",W906="")=TRUE,2,IF(AND(W906="勝",V906="")=TRUE,2,IF(AND(V906="敗",W906="")=TRUE,3,IF(AND(W906="敗",V906="")=TRUE,3,0)))))))</f>
        <v>0</v>
      </c>
      <c r="V906" s="95" t="str">
        <f>IF(L906="","",P906)</f>
        <v/>
      </c>
      <c r="W906" s="95" t="str">
        <f>IF(L908="","",P908)</f>
        <v/>
      </c>
      <c r="X906" s="95"/>
    </row>
    <row r="907" spans="1:24" ht="21" customHeight="1">
      <c r="A907" s="5">
        <v>226</v>
      </c>
      <c r="B907" s="140"/>
      <c r="C907" s="141" t="str">
        <f>IF(B907="","",TEXT(B907,"(aaa)"))</f>
        <v/>
      </c>
      <c r="D907" s="62" t="s">
        <v>39</v>
      </c>
      <c r="E907" s="11" t="s">
        <v>42</v>
      </c>
      <c r="F907" s="70" t="s">
        <v>27</v>
      </c>
      <c r="G907" s="63" t="s">
        <v>28</v>
      </c>
      <c r="H907" s="66" t="s">
        <v>44</v>
      </c>
      <c r="I907" s="20" t="s">
        <v>19</v>
      </c>
      <c r="J907" s="76" t="s">
        <v>21</v>
      </c>
      <c r="K907" s="76" t="s">
        <v>22</v>
      </c>
      <c r="L907" s="35" t="s">
        <v>111</v>
      </c>
      <c r="M907" s="48"/>
      <c r="N907" s="1"/>
      <c r="O907" s="101" t="str">
        <f>IF(AND(O906="",O908="")=TRUE,"",V907/SUM(V907:X907)*100)</f>
        <v/>
      </c>
      <c r="P907" s="45" t="str">
        <f>IF(AND(L906="",L908="")=TRUE,"",V907&amp;"勝"&amp;W907&amp;"敗"&amp;X907&amp;"引")</f>
        <v/>
      </c>
      <c r="U907" s="95"/>
      <c r="V907" s="95">
        <f>IF(U906=2,V903+1,IF(U906=0,0,V903))</f>
        <v>0</v>
      </c>
      <c r="W907" s="95">
        <f>IF(U906=3,W903+1,IF(U906=0,0,W903))</f>
        <v>0</v>
      </c>
      <c r="X907" s="95">
        <f>IF(U906=1,X903+1,X903)</f>
        <v>0</v>
      </c>
    </row>
    <row r="908" spans="1:24" ht="21" customHeight="1" thickBot="1">
      <c r="A908" s="6"/>
      <c r="B908" s="7"/>
      <c r="C908" s="7"/>
      <c r="D908" s="75"/>
      <c r="E908" s="17"/>
      <c r="F908" s="80"/>
      <c r="G908" s="105">
        <v>10000</v>
      </c>
      <c r="H908" s="67">
        <v>0.15</v>
      </c>
      <c r="I908" s="22">
        <f>E908+F908</f>
        <v>0</v>
      </c>
      <c r="J908" s="57">
        <f>I908-H908</f>
        <v>-0.15</v>
      </c>
      <c r="K908" s="57">
        <f>I908+H908</f>
        <v>0.15</v>
      </c>
      <c r="L908" s="53"/>
      <c r="M908" s="53"/>
      <c r="N908" s="8"/>
      <c r="O908" s="103" t="str">
        <f>IF(L908&lt;&gt;"",IF(M908="○",100,IF(M908="×",-100,"")),"")</f>
        <v/>
      </c>
      <c r="P908" s="54" t="str">
        <f>IF(M908="○","勝",IF(M908="×","敗",""))</f>
        <v/>
      </c>
      <c r="Q908" s="185"/>
      <c r="R908" s="186"/>
      <c r="S908" s="186"/>
      <c r="T908" s="187"/>
      <c r="U908" s="95"/>
      <c r="V908" s="95"/>
      <c r="W908" s="95"/>
      <c r="X908" s="95"/>
    </row>
    <row r="909" spans="1:24" ht="21" customHeight="1">
      <c r="A909" s="9" t="s">
        <v>112</v>
      </c>
      <c r="B909" s="28" t="s">
        <v>40</v>
      </c>
      <c r="C909" s="28" t="s">
        <v>37</v>
      </c>
      <c r="D909" s="61" t="s">
        <v>39</v>
      </c>
      <c r="E909" s="15" t="s">
        <v>41</v>
      </c>
      <c r="F909" s="61" t="s">
        <v>27</v>
      </c>
      <c r="G909" s="51" t="s">
        <v>28</v>
      </c>
      <c r="H909" s="64" t="s">
        <v>43</v>
      </c>
      <c r="I909" s="21" t="s">
        <v>20</v>
      </c>
      <c r="J909" s="31" t="s">
        <v>21</v>
      </c>
      <c r="K909" s="31" t="s">
        <v>22</v>
      </c>
      <c r="L909" s="32" t="s">
        <v>111</v>
      </c>
      <c r="M909" s="36" t="s">
        <v>46</v>
      </c>
      <c r="N909" s="33" t="s">
        <v>113</v>
      </c>
      <c r="O909" s="100" t="s">
        <v>12</v>
      </c>
      <c r="P909" s="34" t="s">
        <v>13</v>
      </c>
      <c r="U909" s="95"/>
      <c r="V909" s="95"/>
      <c r="W909" s="95"/>
      <c r="X909" s="95"/>
    </row>
    <row r="910" spans="1:24" ht="21" customHeight="1">
      <c r="A910" s="4"/>
      <c r="B910" s="3"/>
      <c r="C910" s="3"/>
      <c r="D910" s="135"/>
      <c r="E910" s="16"/>
      <c r="F910" s="79"/>
      <c r="G910" s="68">
        <v>10000</v>
      </c>
      <c r="H910" s="65">
        <v>0.15</v>
      </c>
      <c r="I910" s="19">
        <f>E910+F910</f>
        <v>0</v>
      </c>
      <c r="J910" s="2">
        <f>I910+H910</f>
        <v>0.15</v>
      </c>
      <c r="K910" s="2">
        <f>I910-H910</f>
        <v>-0.15</v>
      </c>
      <c r="L910" s="47"/>
      <c r="M910" s="47"/>
      <c r="N910" s="1"/>
      <c r="O910" s="101" t="str">
        <f>IF(L910&lt;&gt;"",IF(M910="○",100,IF(M910="×",-100,"")),"")</f>
        <v/>
      </c>
      <c r="P910" s="45" t="str">
        <f>IF(M910="○","勝",IF(M910="×","敗",""))</f>
        <v/>
      </c>
      <c r="U910" s="95">
        <f>IF(AND(V910="",W910="")=TRUE,0,IF(AND(V910="勝",W910="敗")=TRUE,1,IF(AND(W910="勝",V910="敗")=TRUE,1,IF(AND(V910="勝",W910="")=TRUE,2,IF(AND(W910="勝",V910="")=TRUE,2,IF(AND(V910="敗",W910="")=TRUE,3,IF(AND(W910="敗",V910="")=TRUE,3,0)))))))</f>
        <v>0</v>
      </c>
      <c r="V910" s="95" t="str">
        <f>IF(L910="","",P910)</f>
        <v/>
      </c>
      <c r="W910" s="95" t="str">
        <f>IF(L912="","",P912)</f>
        <v/>
      </c>
      <c r="X910" s="95"/>
    </row>
    <row r="911" spans="1:24" ht="21" customHeight="1">
      <c r="A911" s="5">
        <v>227</v>
      </c>
      <c r="B911" s="140"/>
      <c r="C911" s="141" t="str">
        <f>IF(B911="","",TEXT(B911,"(aaa)"))</f>
        <v/>
      </c>
      <c r="D911" s="62" t="s">
        <v>39</v>
      </c>
      <c r="E911" s="11" t="s">
        <v>42</v>
      </c>
      <c r="F911" s="70" t="s">
        <v>27</v>
      </c>
      <c r="G911" s="63" t="s">
        <v>28</v>
      </c>
      <c r="H911" s="66" t="s">
        <v>44</v>
      </c>
      <c r="I911" s="20" t="s">
        <v>19</v>
      </c>
      <c r="J911" s="76" t="s">
        <v>21</v>
      </c>
      <c r="K911" s="76" t="s">
        <v>22</v>
      </c>
      <c r="L911" s="35" t="s">
        <v>111</v>
      </c>
      <c r="M911" s="48"/>
      <c r="N911" s="1"/>
      <c r="O911" s="101" t="str">
        <f>IF(AND(O910="",O912="")=TRUE,"",V911/SUM(V911:X911)*100)</f>
        <v/>
      </c>
      <c r="P911" s="45" t="str">
        <f>IF(AND(L910="",L912="")=TRUE,"",V911&amp;"勝"&amp;W911&amp;"敗"&amp;X911&amp;"引")</f>
        <v/>
      </c>
      <c r="U911" s="95"/>
      <c r="V911" s="95">
        <f>IF(U910=2,V907+1,IF(U910=0,0,V907))</f>
        <v>0</v>
      </c>
      <c r="W911" s="95">
        <f>IF(U910=3,W907+1,IF(U910=0,0,W907))</f>
        <v>0</v>
      </c>
      <c r="X911" s="95">
        <f>IF(U910=1,X907+1,X907)</f>
        <v>0</v>
      </c>
    </row>
    <row r="912" spans="1:24" ht="21" customHeight="1" thickBot="1">
      <c r="A912" s="6"/>
      <c r="B912" s="7"/>
      <c r="C912" s="7"/>
      <c r="D912" s="75"/>
      <c r="E912" s="17"/>
      <c r="F912" s="80"/>
      <c r="G912" s="105">
        <v>10000</v>
      </c>
      <c r="H912" s="67">
        <v>0.15</v>
      </c>
      <c r="I912" s="22">
        <f>E912+F912</f>
        <v>0</v>
      </c>
      <c r="J912" s="57">
        <f>I912-H912</f>
        <v>-0.15</v>
      </c>
      <c r="K912" s="57">
        <f>I912+H912</f>
        <v>0.15</v>
      </c>
      <c r="L912" s="53"/>
      <c r="M912" s="53"/>
      <c r="N912" s="8"/>
      <c r="O912" s="103" t="str">
        <f>IF(L912&lt;&gt;"",IF(M912="○",100,IF(M912="×",-100,"")),"")</f>
        <v/>
      </c>
      <c r="P912" s="54" t="str">
        <f>IF(M912="○","勝",IF(M912="×","敗",""))</f>
        <v/>
      </c>
      <c r="Q912" s="185"/>
      <c r="R912" s="186"/>
      <c r="S912" s="186"/>
      <c r="T912" s="187"/>
      <c r="U912" s="95"/>
      <c r="V912" s="95"/>
      <c r="W912" s="95"/>
      <c r="X912" s="95"/>
    </row>
    <row r="913" spans="1:24" ht="21" customHeight="1">
      <c r="A913" s="9" t="s">
        <v>112</v>
      </c>
      <c r="B913" s="28" t="s">
        <v>40</v>
      </c>
      <c r="C913" s="28" t="s">
        <v>37</v>
      </c>
      <c r="D913" s="61" t="s">
        <v>39</v>
      </c>
      <c r="E913" s="15" t="s">
        <v>41</v>
      </c>
      <c r="F913" s="61" t="s">
        <v>27</v>
      </c>
      <c r="G913" s="51" t="s">
        <v>28</v>
      </c>
      <c r="H913" s="64" t="s">
        <v>43</v>
      </c>
      <c r="I913" s="21" t="s">
        <v>20</v>
      </c>
      <c r="J913" s="31" t="s">
        <v>21</v>
      </c>
      <c r="K913" s="31" t="s">
        <v>22</v>
      </c>
      <c r="L913" s="32" t="s">
        <v>111</v>
      </c>
      <c r="M913" s="36" t="s">
        <v>46</v>
      </c>
      <c r="N913" s="33" t="s">
        <v>113</v>
      </c>
      <c r="O913" s="100" t="s">
        <v>12</v>
      </c>
      <c r="P913" s="34" t="s">
        <v>13</v>
      </c>
      <c r="U913" s="95"/>
      <c r="V913" s="95"/>
      <c r="W913" s="95"/>
      <c r="X913" s="95"/>
    </row>
    <row r="914" spans="1:24" ht="21" customHeight="1">
      <c r="A914" s="4"/>
      <c r="B914" s="3"/>
      <c r="C914" s="3"/>
      <c r="D914" s="135"/>
      <c r="E914" s="16"/>
      <c r="F914" s="79"/>
      <c r="G914" s="68">
        <v>10000</v>
      </c>
      <c r="H914" s="65">
        <v>0.15</v>
      </c>
      <c r="I914" s="19">
        <f>E914+F914</f>
        <v>0</v>
      </c>
      <c r="J914" s="2">
        <f>I914+H914</f>
        <v>0.15</v>
      </c>
      <c r="K914" s="2">
        <f>I914-H914</f>
        <v>-0.15</v>
      </c>
      <c r="L914" s="47"/>
      <c r="M914" s="47"/>
      <c r="N914" s="1"/>
      <c r="O914" s="101" t="str">
        <f>IF(L914&lt;&gt;"",IF(M914="○",100,IF(M914="×",-100,"")),"")</f>
        <v/>
      </c>
      <c r="P914" s="45" t="str">
        <f>IF(M914="○","勝",IF(M914="×","敗",""))</f>
        <v/>
      </c>
      <c r="U914" s="95">
        <f>IF(AND(V914="",W914="")=TRUE,0,IF(AND(V914="勝",W914="敗")=TRUE,1,IF(AND(W914="勝",V914="敗")=TRUE,1,IF(AND(V914="勝",W914="")=TRUE,2,IF(AND(W914="勝",V914="")=TRUE,2,IF(AND(V914="敗",W914="")=TRUE,3,IF(AND(W914="敗",V914="")=TRUE,3,0)))))))</f>
        <v>0</v>
      </c>
      <c r="V914" s="95" t="str">
        <f>IF(L914="","",P914)</f>
        <v/>
      </c>
      <c r="W914" s="95" t="str">
        <f>IF(L916="","",P916)</f>
        <v/>
      </c>
      <c r="X914" s="95"/>
    </row>
    <row r="915" spans="1:24" ht="21" customHeight="1">
      <c r="A915" s="5">
        <v>228</v>
      </c>
      <c r="B915" s="140"/>
      <c r="C915" s="141" t="str">
        <f>IF(B915="","",TEXT(B915,"(aaa)"))</f>
        <v/>
      </c>
      <c r="D915" s="62" t="s">
        <v>39</v>
      </c>
      <c r="E915" s="11" t="s">
        <v>42</v>
      </c>
      <c r="F915" s="70" t="s">
        <v>27</v>
      </c>
      <c r="G915" s="63" t="s">
        <v>28</v>
      </c>
      <c r="H915" s="66" t="s">
        <v>44</v>
      </c>
      <c r="I915" s="20" t="s">
        <v>19</v>
      </c>
      <c r="J915" s="76" t="s">
        <v>21</v>
      </c>
      <c r="K915" s="76" t="s">
        <v>22</v>
      </c>
      <c r="L915" s="35" t="s">
        <v>111</v>
      </c>
      <c r="M915" s="48"/>
      <c r="N915" s="1"/>
      <c r="O915" s="101" t="str">
        <f>IF(AND(O914="",O916="")=TRUE,"",V915/SUM(V915:X915)*100)</f>
        <v/>
      </c>
      <c r="P915" s="45" t="str">
        <f>IF(AND(L914="",L916="")=TRUE,"",V915&amp;"勝"&amp;W915&amp;"敗"&amp;X915&amp;"引")</f>
        <v/>
      </c>
      <c r="U915" s="95"/>
      <c r="V915" s="95">
        <f>IF(U914=2,V911+1,IF(U914=0,0,V911))</f>
        <v>0</v>
      </c>
      <c r="W915" s="95">
        <f>IF(U914=3,W911+1,IF(U914=0,0,W911))</f>
        <v>0</v>
      </c>
      <c r="X915" s="95">
        <f>IF(U914=1,X911+1,X911)</f>
        <v>0</v>
      </c>
    </row>
    <row r="916" spans="1:24" ht="21" customHeight="1" thickBot="1">
      <c r="A916" s="6"/>
      <c r="B916" s="7"/>
      <c r="C916" s="7"/>
      <c r="D916" s="75"/>
      <c r="E916" s="17"/>
      <c r="F916" s="80"/>
      <c r="G916" s="105">
        <v>10000</v>
      </c>
      <c r="H916" s="67">
        <v>0.15</v>
      </c>
      <c r="I916" s="22">
        <f>E916+F916</f>
        <v>0</v>
      </c>
      <c r="J916" s="57">
        <f>I916-H916</f>
        <v>-0.15</v>
      </c>
      <c r="K916" s="57">
        <f>I916+H916</f>
        <v>0.15</v>
      </c>
      <c r="L916" s="53"/>
      <c r="M916" s="53"/>
      <c r="N916" s="8"/>
      <c r="O916" s="103" t="str">
        <f>IF(L916&lt;&gt;"",IF(M916="○",100,IF(M916="×",-100,"")),"")</f>
        <v/>
      </c>
      <c r="P916" s="54" t="str">
        <f>IF(M916="○","勝",IF(M916="×","敗",""))</f>
        <v/>
      </c>
      <c r="Q916" s="185"/>
      <c r="R916" s="186"/>
      <c r="S916" s="186"/>
      <c r="T916" s="187"/>
      <c r="U916" s="95"/>
      <c r="V916" s="95"/>
      <c r="W916" s="95"/>
      <c r="X916" s="95"/>
    </row>
    <row r="917" spans="1:24" ht="21" customHeight="1">
      <c r="A917" s="9" t="s">
        <v>112</v>
      </c>
      <c r="B917" s="28" t="s">
        <v>40</v>
      </c>
      <c r="C917" s="28" t="s">
        <v>37</v>
      </c>
      <c r="D917" s="61" t="s">
        <v>39</v>
      </c>
      <c r="E917" s="15" t="s">
        <v>41</v>
      </c>
      <c r="F917" s="61" t="s">
        <v>27</v>
      </c>
      <c r="G917" s="51" t="s">
        <v>28</v>
      </c>
      <c r="H917" s="64" t="s">
        <v>43</v>
      </c>
      <c r="I917" s="21" t="s">
        <v>20</v>
      </c>
      <c r="J917" s="31" t="s">
        <v>21</v>
      </c>
      <c r="K917" s="31" t="s">
        <v>22</v>
      </c>
      <c r="L917" s="32" t="s">
        <v>111</v>
      </c>
      <c r="M917" s="36" t="s">
        <v>46</v>
      </c>
      <c r="N917" s="33" t="s">
        <v>113</v>
      </c>
      <c r="O917" s="100" t="s">
        <v>12</v>
      </c>
      <c r="P917" s="34" t="s">
        <v>13</v>
      </c>
      <c r="U917" s="95"/>
      <c r="V917" s="95"/>
      <c r="W917" s="95"/>
      <c r="X917" s="95"/>
    </row>
    <row r="918" spans="1:24" ht="21" customHeight="1">
      <c r="A918" s="4"/>
      <c r="B918" s="3"/>
      <c r="C918" s="3"/>
      <c r="D918" s="135"/>
      <c r="E918" s="16"/>
      <c r="F918" s="79"/>
      <c r="G918" s="68">
        <v>10000</v>
      </c>
      <c r="H918" s="65">
        <v>0.15</v>
      </c>
      <c r="I918" s="19">
        <f>E918+F918</f>
        <v>0</v>
      </c>
      <c r="J918" s="2">
        <f>I918+H918</f>
        <v>0.15</v>
      </c>
      <c r="K918" s="2">
        <f>I918-H918</f>
        <v>-0.15</v>
      </c>
      <c r="L918" s="47"/>
      <c r="M918" s="47"/>
      <c r="N918" s="1"/>
      <c r="O918" s="101" t="str">
        <f>IF(L918&lt;&gt;"",IF(M918="○",100,IF(M918="×",-100,"")),"")</f>
        <v/>
      </c>
      <c r="P918" s="45" t="str">
        <f>IF(M918="○","勝",IF(M918="×","敗",""))</f>
        <v/>
      </c>
      <c r="U918" s="95">
        <f>IF(AND(V918="",W918="")=TRUE,0,IF(AND(V918="勝",W918="敗")=TRUE,1,IF(AND(W918="勝",V918="敗")=TRUE,1,IF(AND(V918="勝",W918="")=TRUE,2,IF(AND(W918="勝",V918="")=TRUE,2,IF(AND(V918="敗",W918="")=TRUE,3,IF(AND(W918="敗",V918="")=TRUE,3,0)))))))</f>
        <v>0</v>
      </c>
      <c r="V918" s="95" t="str">
        <f>IF(L918="","",P918)</f>
        <v/>
      </c>
      <c r="W918" s="95" t="str">
        <f>IF(L920="","",P920)</f>
        <v/>
      </c>
      <c r="X918" s="95"/>
    </row>
    <row r="919" spans="1:24" ht="21" customHeight="1">
      <c r="A919" s="5">
        <v>229</v>
      </c>
      <c r="B919" s="140"/>
      <c r="C919" s="141" t="str">
        <f>IF(B919="","",TEXT(B919,"(aaa)"))</f>
        <v/>
      </c>
      <c r="D919" s="62" t="s">
        <v>39</v>
      </c>
      <c r="E919" s="11" t="s">
        <v>42</v>
      </c>
      <c r="F919" s="70" t="s">
        <v>27</v>
      </c>
      <c r="G919" s="63" t="s">
        <v>28</v>
      </c>
      <c r="H919" s="66" t="s">
        <v>44</v>
      </c>
      <c r="I919" s="20" t="s">
        <v>19</v>
      </c>
      <c r="J919" s="76" t="s">
        <v>21</v>
      </c>
      <c r="K919" s="76" t="s">
        <v>22</v>
      </c>
      <c r="L919" s="35" t="s">
        <v>111</v>
      </c>
      <c r="M919" s="48"/>
      <c r="N919" s="1"/>
      <c r="O919" s="101" t="str">
        <f>IF(AND(O918="",O920="")=TRUE,"",V919/SUM(V919:X919)*100)</f>
        <v/>
      </c>
      <c r="P919" s="45" t="str">
        <f>IF(AND(L918="",L920="")=TRUE,"",V919&amp;"勝"&amp;W919&amp;"敗"&amp;X919&amp;"引")</f>
        <v/>
      </c>
      <c r="U919" s="95"/>
      <c r="V919" s="95">
        <f>IF(U918=2,V915+1,IF(U918=0,0,V915))</f>
        <v>0</v>
      </c>
      <c r="W919" s="95">
        <f>IF(U918=3,W915+1,IF(U918=0,0,W915))</f>
        <v>0</v>
      </c>
      <c r="X919" s="95">
        <f>IF(U918=1,X915+1,X915)</f>
        <v>0</v>
      </c>
    </row>
    <row r="920" spans="1:24" ht="21" customHeight="1" thickBot="1">
      <c r="A920" s="6"/>
      <c r="B920" s="7"/>
      <c r="C920" s="7"/>
      <c r="D920" s="75"/>
      <c r="E920" s="17"/>
      <c r="F920" s="80"/>
      <c r="G920" s="105">
        <v>10000</v>
      </c>
      <c r="H920" s="67">
        <v>0.15</v>
      </c>
      <c r="I920" s="22">
        <f>E920+F920</f>
        <v>0</v>
      </c>
      <c r="J920" s="57">
        <f>I920-H920</f>
        <v>-0.15</v>
      </c>
      <c r="K920" s="57">
        <f>I920+H920</f>
        <v>0.15</v>
      </c>
      <c r="L920" s="53"/>
      <c r="M920" s="53"/>
      <c r="N920" s="8"/>
      <c r="O920" s="103" t="str">
        <f>IF(L920&lt;&gt;"",IF(M920="○",100,IF(M920="×",-100,"")),"")</f>
        <v/>
      </c>
      <c r="P920" s="54" t="str">
        <f>IF(M920="○","勝",IF(M920="×","敗",""))</f>
        <v/>
      </c>
      <c r="Q920" s="185"/>
      <c r="R920" s="186"/>
      <c r="S920" s="186"/>
      <c r="T920" s="187"/>
      <c r="U920" s="95"/>
      <c r="V920" s="95"/>
      <c r="W920" s="95"/>
      <c r="X920" s="95"/>
    </row>
    <row r="921" spans="1:24" ht="21" customHeight="1">
      <c r="A921" s="9" t="s">
        <v>112</v>
      </c>
      <c r="B921" s="28" t="s">
        <v>40</v>
      </c>
      <c r="C921" s="28" t="s">
        <v>37</v>
      </c>
      <c r="D921" s="61" t="s">
        <v>39</v>
      </c>
      <c r="E921" s="15" t="s">
        <v>41</v>
      </c>
      <c r="F921" s="61" t="s">
        <v>27</v>
      </c>
      <c r="G921" s="51" t="s">
        <v>28</v>
      </c>
      <c r="H921" s="64" t="s">
        <v>43</v>
      </c>
      <c r="I921" s="21" t="s">
        <v>20</v>
      </c>
      <c r="J921" s="31" t="s">
        <v>21</v>
      </c>
      <c r="K921" s="31" t="s">
        <v>22</v>
      </c>
      <c r="L921" s="32" t="s">
        <v>111</v>
      </c>
      <c r="M921" s="36" t="s">
        <v>46</v>
      </c>
      <c r="N921" s="33" t="s">
        <v>113</v>
      </c>
      <c r="O921" s="100" t="s">
        <v>12</v>
      </c>
      <c r="P921" s="34" t="s">
        <v>13</v>
      </c>
      <c r="U921" s="95"/>
      <c r="V921" s="95"/>
      <c r="W921" s="95"/>
      <c r="X921" s="95"/>
    </row>
    <row r="922" spans="1:24" ht="21" customHeight="1">
      <c r="A922" s="4"/>
      <c r="B922" s="3"/>
      <c r="C922" s="3"/>
      <c r="D922" s="135"/>
      <c r="E922" s="16"/>
      <c r="F922" s="79"/>
      <c r="G922" s="68">
        <v>10000</v>
      </c>
      <c r="H922" s="65">
        <v>0.15</v>
      </c>
      <c r="I922" s="19">
        <f>E922+F922</f>
        <v>0</v>
      </c>
      <c r="J922" s="2">
        <f>I922+H922</f>
        <v>0.15</v>
      </c>
      <c r="K922" s="2">
        <f>I922-H922</f>
        <v>-0.15</v>
      </c>
      <c r="L922" s="47"/>
      <c r="M922" s="47"/>
      <c r="N922" s="1"/>
      <c r="O922" s="101" t="str">
        <f>IF(L922&lt;&gt;"",IF(M922="○",100,IF(M922="×",-100,"")),"")</f>
        <v/>
      </c>
      <c r="P922" s="45" t="str">
        <f>IF(M922="○","勝",IF(M922="×","敗",""))</f>
        <v/>
      </c>
      <c r="U922" s="95">
        <f>IF(AND(V922="",W922="")=TRUE,0,IF(AND(V922="勝",W922="敗")=TRUE,1,IF(AND(W922="勝",V922="敗")=TRUE,1,IF(AND(V922="勝",W922="")=TRUE,2,IF(AND(W922="勝",V922="")=TRUE,2,IF(AND(V922="敗",W922="")=TRUE,3,IF(AND(W922="敗",V922="")=TRUE,3,0)))))))</f>
        <v>0</v>
      </c>
      <c r="V922" s="95" t="str">
        <f>IF(L922="","",P922)</f>
        <v/>
      </c>
      <c r="W922" s="95" t="str">
        <f>IF(L924="","",P924)</f>
        <v/>
      </c>
      <c r="X922" s="95"/>
    </row>
    <row r="923" spans="1:24" ht="21" customHeight="1">
      <c r="A923" s="5">
        <v>230</v>
      </c>
      <c r="B923" s="140"/>
      <c r="C923" s="141" t="str">
        <f>IF(B923="","",TEXT(B923,"(aaa)"))</f>
        <v/>
      </c>
      <c r="D923" s="62" t="s">
        <v>39</v>
      </c>
      <c r="E923" s="11" t="s">
        <v>42</v>
      </c>
      <c r="F923" s="70" t="s">
        <v>27</v>
      </c>
      <c r="G923" s="63" t="s">
        <v>28</v>
      </c>
      <c r="H923" s="66" t="s">
        <v>44</v>
      </c>
      <c r="I923" s="20" t="s">
        <v>19</v>
      </c>
      <c r="J923" s="76" t="s">
        <v>21</v>
      </c>
      <c r="K923" s="76" t="s">
        <v>22</v>
      </c>
      <c r="L923" s="35" t="s">
        <v>111</v>
      </c>
      <c r="M923" s="48"/>
      <c r="N923" s="1"/>
      <c r="O923" s="101" t="str">
        <f>IF(AND(O922="",O924="")=TRUE,"",V923/SUM(V923:X923)*100)</f>
        <v/>
      </c>
      <c r="P923" s="45" t="str">
        <f>IF(AND(L922="",L924="")=TRUE,"",V923&amp;"勝"&amp;W923&amp;"敗"&amp;X923&amp;"引")</f>
        <v/>
      </c>
      <c r="U923" s="95"/>
      <c r="V923" s="95">
        <f>IF(U922=2,V919+1,IF(U922=0,0,V919))</f>
        <v>0</v>
      </c>
      <c r="W923" s="95">
        <f>IF(U922=3,W919+1,IF(U922=0,0,W919))</f>
        <v>0</v>
      </c>
      <c r="X923" s="95">
        <f>IF(U922=1,X919+1,X919)</f>
        <v>0</v>
      </c>
    </row>
    <row r="924" spans="1:24" ht="21" customHeight="1" thickBot="1">
      <c r="A924" s="6"/>
      <c r="B924" s="7"/>
      <c r="C924" s="7"/>
      <c r="D924" s="75"/>
      <c r="E924" s="17"/>
      <c r="F924" s="80"/>
      <c r="G924" s="105">
        <v>10000</v>
      </c>
      <c r="H924" s="67">
        <v>0.15</v>
      </c>
      <c r="I924" s="22">
        <f>E924+F924</f>
        <v>0</v>
      </c>
      <c r="J924" s="57">
        <f>I924-H924</f>
        <v>-0.15</v>
      </c>
      <c r="K924" s="57">
        <f>I924+H924</f>
        <v>0.15</v>
      </c>
      <c r="L924" s="53"/>
      <c r="M924" s="53"/>
      <c r="N924" s="8"/>
      <c r="O924" s="103" t="str">
        <f>IF(L924&lt;&gt;"",IF(M924="○",100,IF(M924="×",-100,"")),"")</f>
        <v/>
      </c>
      <c r="P924" s="54" t="str">
        <f>IF(M924="○","勝",IF(M924="×","敗",""))</f>
        <v/>
      </c>
      <c r="Q924" s="185"/>
      <c r="R924" s="186"/>
      <c r="S924" s="186"/>
      <c r="T924" s="187"/>
      <c r="U924" s="95"/>
      <c r="V924" s="95"/>
      <c r="W924" s="95"/>
      <c r="X924" s="95"/>
    </row>
    <row r="925" spans="1:24" ht="21" customHeight="1">
      <c r="A925" s="9" t="s">
        <v>112</v>
      </c>
      <c r="B925" s="28" t="s">
        <v>40</v>
      </c>
      <c r="C925" s="28" t="s">
        <v>37</v>
      </c>
      <c r="D925" s="61" t="s">
        <v>39</v>
      </c>
      <c r="E925" s="15" t="s">
        <v>41</v>
      </c>
      <c r="F925" s="61" t="s">
        <v>27</v>
      </c>
      <c r="G925" s="51" t="s">
        <v>28</v>
      </c>
      <c r="H925" s="64" t="s">
        <v>43</v>
      </c>
      <c r="I925" s="21" t="s">
        <v>20</v>
      </c>
      <c r="J925" s="31" t="s">
        <v>21</v>
      </c>
      <c r="K925" s="31" t="s">
        <v>22</v>
      </c>
      <c r="L925" s="32" t="s">
        <v>111</v>
      </c>
      <c r="M925" s="36" t="s">
        <v>46</v>
      </c>
      <c r="N925" s="33" t="s">
        <v>113</v>
      </c>
      <c r="O925" s="100" t="s">
        <v>12</v>
      </c>
      <c r="P925" s="34" t="s">
        <v>13</v>
      </c>
      <c r="U925" s="95"/>
      <c r="V925" s="95"/>
      <c r="W925" s="95"/>
      <c r="X925" s="95"/>
    </row>
    <row r="926" spans="1:24" ht="21" customHeight="1">
      <c r="A926" s="4"/>
      <c r="B926" s="3"/>
      <c r="C926" s="3"/>
      <c r="D926" s="135"/>
      <c r="E926" s="16"/>
      <c r="F926" s="79"/>
      <c r="G926" s="68">
        <v>10000</v>
      </c>
      <c r="H926" s="65">
        <v>0.15</v>
      </c>
      <c r="I926" s="19">
        <f>E926+F926</f>
        <v>0</v>
      </c>
      <c r="J926" s="2">
        <f>I926+H926</f>
        <v>0.15</v>
      </c>
      <c r="K926" s="2">
        <f>I926-H926</f>
        <v>-0.15</v>
      </c>
      <c r="L926" s="47"/>
      <c r="M926" s="47"/>
      <c r="N926" s="1"/>
      <c r="O926" s="101" t="str">
        <f>IF(L926&lt;&gt;"",IF(M926="○",100,IF(M926="×",-100,"")),"")</f>
        <v/>
      </c>
      <c r="P926" s="45" t="str">
        <f>IF(M926="○","勝",IF(M926="×","敗",""))</f>
        <v/>
      </c>
      <c r="U926" s="95">
        <f>IF(AND(V926="",W926="")=TRUE,0,IF(AND(V926="勝",W926="敗")=TRUE,1,IF(AND(W926="勝",V926="敗")=TRUE,1,IF(AND(V926="勝",W926="")=TRUE,2,IF(AND(W926="勝",V926="")=TRUE,2,IF(AND(V926="敗",W926="")=TRUE,3,IF(AND(W926="敗",V926="")=TRUE,3,0)))))))</f>
        <v>0</v>
      </c>
      <c r="V926" s="95" t="str">
        <f>IF(L926="","",P926)</f>
        <v/>
      </c>
      <c r="W926" s="95" t="str">
        <f>IF(L928="","",P928)</f>
        <v/>
      </c>
      <c r="X926" s="95"/>
    </row>
    <row r="927" spans="1:24" ht="21" customHeight="1">
      <c r="A927" s="5">
        <v>231</v>
      </c>
      <c r="B927" s="140"/>
      <c r="C927" s="141" t="str">
        <f>IF(B927="","",TEXT(B927,"(aaa)"))</f>
        <v/>
      </c>
      <c r="D927" s="62" t="s">
        <v>39</v>
      </c>
      <c r="E927" s="11" t="s">
        <v>42</v>
      </c>
      <c r="F927" s="70" t="s">
        <v>27</v>
      </c>
      <c r="G927" s="63" t="s">
        <v>28</v>
      </c>
      <c r="H927" s="66" t="s">
        <v>44</v>
      </c>
      <c r="I927" s="20" t="s">
        <v>19</v>
      </c>
      <c r="J927" s="76" t="s">
        <v>21</v>
      </c>
      <c r="K927" s="76" t="s">
        <v>22</v>
      </c>
      <c r="L927" s="35" t="s">
        <v>111</v>
      </c>
      <c r="M927" s="48"/>
      <c r="N927" s="1"/>
      <c r="O927" s="101" t="str">
        <f>IF(AND(O926="",O928="")=TRUE,"",V927/SUM(V927:X927)*100)</f>
        <v/>
      </c>
      <c r="P927" s="45" t="str">
        <f>IF(AND(L926="",L928="")=TRUE,"",V927&amp;"勝"&amp;W927&amp;"敗"&amp;X927&amp;"引")</f>
        <v/>
      </c>
      <c r="U927" s="95"/>
      <c r="V927" s="95">
        <f>IF(U926=2,V923+1,IF(U926=0,0,V923))</f>
        <v>0</v>
      </c>
      <c r="W927" s="95">
        <f>IF(U926=3,W923+1,IF(U926=0,0,W923))</f>
        <v>0</v>
      </c>
      <c r="X927" s="95">
        <f>IF(U926=1,X923+1,X923)</f>
        <v>0</v>
      </c>
    </row>
    <row r="928" spans="1:24" ht="21" customHeight="1" thickBot="1">
      <c r="A928" s="6"/>
      <c r="B928" s="7"/>
      <c r="C928" s="7"/>
      <c r="D928" s="75"/>
      <c r="E928" s="17"/>
      <c r="F928" s="80"/>
      <c r="G928" s="105">
        <v>10000</v>
      </c>
      <c r="H928" s="67">
        <v>0.15</v>
      </c>
      <c r="I928" s="22">
        <f>E928+F928</f>
        <v>0</v>
      </c>
      <c r="J928" s="57">
        <f>I928-H928</f>
        <v>-0.15</v>
      </c>
      <c r="K928" s="57">
        <f>I928+H928</f>
        <v>0.15</v>
      </c>
      <c r="L928" s="53"/>
      <c r="M928" s="53"/>
      <c r="N928" s="8"/>
      <c r="O928" s="103" t="str">
        <f>IF(L928&lt;&gt;"",IF(M928="○",100,IF(M928="×",-100,"")),"")</f>
        <v/>
      </c>
      <c r="P928" s="54" t="str">
        <f>IF(M928="○","勝",IF(M928="×","敗",""))</f>
        <v/>
      </c>
      <c r="Q928" s="185"/>
      <c r="R928" s="186"/>
      <c r="S928" s="186"/>
      <c r="T928" s="187"/>
      <c r="U928" s="95"/>
      <c r="V928" s="95"/>
      <c r="W928" s="95"/>
      <c r="X928" s="95"/>
    </row>
    <row r="929" spans="1:24" ht="21" customHeight="1">
      <c r="A929" s="9" t="s">
        <v>112</v>
      </c>
      <c r="B929" s="28" t="s">
        <v>40</v>
      </c>
      <c r="C929" s="28" t="s">
        <v>37</v>
      </c>
      <c r="D929" s="61" t="s">
        <v>39</v>
      </c>
      <c r="E929" s="15" t="s">
        <v>41</v>
      </c>
      <c r="F929" s="61" t="s">
        <v>27</v>
      </c>
      <c r="G929" s="51" t="s">
        <v>28</v>
      </c>
      <c r="H929" s="64" t="s">
        <v>43</v>
      </c>
      <c r="I929" s="21" t="s">
        <v>20</v>
      </c>
      <c r="J929" s="31" t="s">
        <v>21</v>
      </c>
      <c r="K929" s="31" t="s">
        <v>22</v>
      </c>
      <c r="L929" s="32" t="s">
        <v>111</v>
      </c>
      <c r="M929" s="36" t="s">
        <v>46</v>
      </c>
      <c r="N929" s="33" t="s">
        <v>113</v>
      </c>
      <c r="O929" s="100" t="s">
        <v>12</v>
      </c>
      <c r="P929" s="34" t="s">
        <v>13</v>
      </c>
      <c r="U929" s="95"/>
      <c r="V929" s="95"/>
      <c r="W929" s="95"/>
      <c r="X929" s="95"/>
    </row>
    <row r="930" spans="1:24" ht="21" customHeight="1">
      <c r="A930" s="4"/>
      <c r="B930" s="3"/>
      <c r="C930" s="3"/>
      <c r="D930" s="135"/>
      <c r="E930" s="16"/>
      <c r="F930" s="79"/>
      <c r="G930" s="68">
        <v>10000</v>
      </c>
      <c r="H930" s="65">
        <v>0.15</v>
      </c>
      <c r="I930" s="19">
        <f>E930+F930</f>
        <v>0</v>
      </c>
      <c r="J930" s="2">
        <f>I930+H930</f>
        <v>0.15</v>
      </c>
      <c r="K930" s="2">
        <f>I930-H930</f>
        <v>-0.15</v>
      </c>
      <c r="L930" s="47"/>
      <c r="M930" s="47"/>
      <c r="N930" s="1"/>
      <c r="O930" s="101" t="str">
        <f>IF(L930&lt;&gt;"",IF(M930="○",100,IF(M930="×",-100,"")),"")</f>
        <v/>
      </c>
      <c r="P930" s="45" t="str">
        <f>IF(M930="○","勝",IF(M930="×","敗",""))</f>
        <v/>
      </c>
      <c r="U930" s="95">
        <f>IF(AND(V930="",W930="")=TRUE,0,IF(AND(V930="勝",W930="敗")=TRUE,1,IF(AND(W930="勝",V930="敗")=TRUE,1,IF(AND(V930="勝",W930="")=TRUE,2,IF(AND(W930="勝",V930="")=TRUE,2,IF(AND(V930="敗",W930="")=TRUE,3,IF(AND(W930="敗",V930="")=TRUE,3,0)))))))</f>
        <v>0</v>
      </c>
      <c r="V930" s="95" t="str">
        <f>IF(L930="","",P930)</f>
        <v/>
      </c>
      <c r="W930" s="95" t="str">
        <f>IF(L932="","",P932)</f>
        <v/>
      </c>
      <c r="X930" s="95"/>
    </row>
    <row r="931" spans="1:24" ht="21" customHeight="1">
      <c r="A931" s="5">
        <v>232</v>
      </c>
      <c r="B931" s="140"/>
      <c r="C931" s="141" t="str">
        <f>IF(B931="","",TEXT(B931,"(aaa)"))</f>
        <v/>
      </c>
      <c r="D931" s="62" t="s">
        <v>39</v>
      </c>
      <c r="E931" s="11" t="s">
        <v>42</v>
      </c>
      <c r="F931" s="70" t="s">
        <v>27</v>
      </c>
      <c r="G931" s="63" t="s">
        <v>28</v>
      </c>
      <c r="H931" s="66" t="s">
        <v>44</v>
      </c>
      <c r="I931" s="20" t="s">
        <v>19</v>
      </c>
      <c r="J931" s="76" t="s">
        <v>21</v>
      </c>
      <c r="K931" s="76" t="s">
        <v>22</v>
      </c>
      <c r="L931" s="35" t="s">
        <v>111</v>
      </c>
      <c r="M931" s="48"/>
      <c r="N931" s="1"/>
      <c r="O931" s="101" t="str">
        <f>IF(AND(O930="",O932="")=TRUE,"",V931/SUM(V931:X931)*100)</f>
        <v/>
      </c>
      <c r="P931" s="45" t="str">
        <f>IF(AND(L930="",L932="")=TRUE,"",V931&amp;"勝"&amp;W931&amp;"敗"&amp;X931&amp;"引")</f>
        <v/>
      </c>
      <c r="U931" s="95"/>
      <c r="V931" s="95">
        <f>IF(U930=2,V927+1,IF(U930=0,0,V927))</f>
        <v>0</v>
      </c>
      <c r="W931" s="95">
        <f>IF(U930=3,W927+1,IF(U930=0,0,W927))</f>
        <v>0</v>
      </c>
      <c r="X931" s="95">
        <f>IF(U930=1,X927+1,X927)</f>
        <v>0</v>
      </c>
    </row>
    <row r="932" spans="1:24" ht="21" customHeight="1" thickBot="1">
      <c r="A932" s="6"/>
      <c r="B932" s="7"/>
      <c r="C932" s="7"/>
      <c r="D932" s="75"/>
      <c r="E932" s="17"/>
      <c r="F932" s="80"/>
      <c r="G932" s="105">
        <v>10000</v>
      </c>
      <c r="H932" s="67">
        <v>0.15</v>
      </c>
      <c r="I932" s="22">
        <f>E932+F932</f>
        <v>0</v>
      </c>
      <c r="J932" s="57">
        <f>I932-H932</f>
        <v>-0.15</v>
      </c>
      <c r="K932" s="57">
        <f>I932+H932</f>
        <v>0.15</v>
      </c>
      <c r="L932" s="53"/>
      <c r="M932" s="53"/>
      <c r="N932" s="8"/>
      <c r="O932" s="103" t="str">
        <f>IF(L932&lt;&gt;"",IF(M932="○",100,IF(M932="×",-100,"")),"")</f>
        <v/>
      </c>
      <c r="P932" s="54" t="str">
        <f>IF(M932="○","勝",IF(M932="×","敗",""))</f>
        <v/>
      </c>
      <c r="Q932" s="185"/>
      <c r="R932" s="186"/>
      <c r="S932" s="186"/>
      <c r="T932" s="187"/>
      <c r="U932" s="95"/>
      <c r="V932" s="95"/>
      <c r="W932" s="95"/>
      <c r="X932" s="95"/>
    </row>
    <row r="933" spans="1:24" ht="21" customHeight="1">
      <c r="A933" s="9" t="s">
        <v>112</v>
      </c>
      <c r="B933" s="28" t="s">
        <v>40</v>
      </c>
      <c r="C933" s="28" t="s">
        <v>37</v>
      </c>
      <c r="D933" s="61" t="s">
        <v>39</v>
      </c>
      <c r="E933" s="15" t="s">
        <v>41</v>
      </c>
      <c r="F933" s="61" t="s">
        <v>27</v>
      </c>
      <c r="G933" s="51" t="s">
        <v>28</v>
      </c>
      <c r="H933" s="64" t="s">
        <v>43</v>
      </c>
      <c r="I933" s="21" t="s">
        <v>20</v>
      </c>
      <c r="J933" s="31" t="s">
        <v>21</v>
      </c>
      <c r="K933" s="31" t="s">
        <v>22</v>
      </c>
      <c r="L933" s="32" t="s">
        <v>111</v>
      </c>
      <c r="M933" s="36" t="s">
        <v>46</v>
      </c>
      <c r="N933" s="33" t="s">
        <v>113</v>
      </c>
      <c r="O933" s="100" t="s">
        <v>12</v>
      </c>
      <c r="P933" s="34" t="s">
        <v>13</v>
      </c>
      <c r="U933" s="95"/>
      <c r="V933" s="95"/>
      <c r="W933" s="95"/>
      <c r="X933" s="95"/>
    </row>
    <row r="934" spans="1:24" ht="21" customHeight="1">
      <c r="A934" s="4"/>
      <c r="B934" s="3"/>
      <c r="C934" s="3"/>
      <c r="D934" s="135"/>
      <c r="E934" s="16"/>
      <c r="F934" s="79"/>
      <c r="G934" s="68">
        <v>10000</v>
      </c>
      <c r="H934" s="65">
        <v>0.15</v>
      </c>
      <c r="I934" s="19">
        <f>E934+F934</f>
        <v>0</v>
      </c>
      <c r="J934" s="2">
        <f>I934+H934</f>
        <v>0.15</v>
      </c>
      <c r="K934" s="2">
        <f>I934-H934</f>
        <v>-0.15</v>
      </c>
      <c r="L934" s="47"/>
      <c r="M934" s="47"/>
      <c r="N934" s="1"/>
      <c r="O934" s="101" t="str">
        <f>IF(L934&lt;&gt;"",IF(M934="○",100,IF(M934="×",-100,"")),"")</f>
        <v/>
      </c>
      <c r="P934" s="45" t="str">
        <f>IF(M934="○","勝",IF(M934="×","敗",""))</f>
        <v/>
      </c>
      <c r="U934" s="95">
        <f>IF(AND(V934="",W934="")=TRUE,0,IF(AND(V934="勝",W934="敗")=TRUE,1,IF(AND(W934="勝",V934="敗")=TRUE,1,IF(AND(V934="勝",W934="")=TRUE,2,IF(AND(W934="勝",V934="")=TRUE,2,IF(AND(V934="敗",W934="")=TRUE,3,IF(AND(W934="敗",V934="")=TRUE,3,0)))))))</f>
        <v>0</v>
      </c>
      <c r="V934" s="95" t="str">
        <f>IF(L934="","",P934)</f>
        <v/>
      </c>
      <c r="W934" s="95" t="str">
        <f>IF(L936="","",P936)</f>
        <v/>
      </c>
      <c r="X934" s="95"/>
    </row>
    <row r="935" spans="1:24" ht="21" customHeight="1">
      <c r="A935" s="5">
        <v>233</v>
      </c>
      <c r="B935" s="140"/>
      <c r="C935" s="141" t="str">
        <f>IF(B935="","",TEXT(B935,"(aaa)"))</f>
        <v/>
      </c>
      <c r="D935" s="62" t="s">
        <v>39</v>
      </c>
      <c r="E935" s="11" t="s">
        <v>42</v>
      </c>
      <c r="F935" s="70" t="s">
        <v>27</v>
      </c>
      <c r="G935" s="63" t="s">
        <v>28</v>
      </c>
      <c r="H935" s="66" t="s">
        <v>44</v>
      </c>
      <c r="I935" s="20" t="s">
        <v>19</v>
      </c>
      <c r="J935" s="76" t="s">
        <v>21</v>
      </c>
      <c r="K935" s="76" t="s">
        <v>22</v>
      </c>
      <c r="L935" s="35" t="s">
        <v>111</v>
      </c>
      <c r="M935" s="48"/>
      <c r="N935" s="1"/>
      <c r="O935" s="101" t="str">
        <f>IF(AND(O934="",O936="")=TRUE,"",V935/SUM(V935:X935)*100)</f>
        <v/>
      </c>
      <c r="P935" s="45" t="str">
        <f>IF(AND(L934="",L936="")=TRUE,"",V935&amp;"勝"&amp;W935&amp;"敗"&amp;X935&amp;"引")</f>
        <v/>
      </c>
      <c r="U935" s="95"/>
      <c r="V935" s="95">
        <f>IF(U934=2,V931+1,IF(U934=0,0,V931))</f>
        <v>0</v>
      </c>
      <c r="W935" s="95">
        <f>IF(U934=3,W931+1,IF(U934=0,0,W931))</f>
        <v>0</v>
      </c>
      <c r="X935" s="95">
        <f>IF(U934=1,X931+1,X931)</f>
        <v>0</v>
      </c>
    </row>
    <row r="936" spans="1:24" ht="21" customHeight="1" thickBot="1">
      <c r="A936" s="6"/>
      <c r="B936" s="7"/>
      <c r="C936" s="7"/>
      <c r="D936" s="75"/>
      <c r="E936" s="17"/>
      <c r="F936" s="80"/>
      <c r="G936" s="105">
        <v>10000</v>
      </c>
      <c r="H936" s="67">
        <v>0.15</v>
      </c>
      <c r="I936" s="22">
        <f>E936+F936</f>
        <v>0</v>
      </c>
      <c r="J936" s="57">
        <f>I936-H936</f>
        <v>-0.15</v>
      </c>
      <c r="K936" s="57">
        <f>I936+H936</f>
        <v>0.15</v>
      </c>
      <c r="L936" s="53"/>
      <c r="M936" s="53"/>
      <c r="N936" s="8"/>
      <c r="O936" s="103" t="str">
        <f>IF(L936&lt;&gt;"",IF(M936="○",100,IF(M936="×",-100,"")),"")</f>
        <v/>
      </c>
      <c r="P936" s="54" t="str">
        <f>IF(M936="○","勝",IF(M936="×","敗",""))</f>
        <v/>
      </c>
      <c r="Q936" s="185"/>
      <c r="R936" s="186"/>
      <c r="S936" s="186"/>
      <c r="T936" s="187"/>
      <c r="U936" s="95"/>
      <c r="V936" s="95"/>
      <c r="W936" s="95"/>
      <c r="X936" s="95"/>
    </row>
    <row r="937" spans="1:24" ht="21" customHeight="1">
      <c r="A937" s="9" t="s">
        <v>112</v>
      </c>
      <c r="B937" s="28" t="s">
        <v>40</v>
      </c>
      <c r="C937" s="28" t="s">
        <v>37</v>
      </c>
      <c r="D937" s="61" t="s">
        <v>39</v>
      </c>
      <c r="E937" s="15" t="s">
        <v>41</v>
      </c>
      <c r="F937" s="61" t="s">
        <v>27</v>
      </c>
      <c r="G937" s="51" t="s">
        <v>28</v>
      </c>
      <c r="H937" s="64" t="s">
        <v>43</v>
      </c>
      <c r="I937" s="21" t="s">
        <v>20</v>
      </c>
      <c r="J937" s="31" t="s">
        <v>21</v>
      </c>
      <c r="K937" s="31" t="s">
        <v>22</v>
      </c>
      <c r="L937" s="32" t="s">
        <v>111</v>
      </c>
      <c r="M937" s="36" t="s">
        <v>46</v>
      </c>
      <c r="N937" s="33" t="s">
        <v>113</v>
      </c>
      <c r="O937" s="100" t="s">
        <v>12</v>
      </c>
      <c r="P937" s="34" t="s">
        <v>13</v>
      </c>
      <c r="U937" s="95"/>
      <c r="V937" s="95"/>
      <c r="W937" s="95"/>
      <c r="X937" s="95"/>
    </row>
    <row r="938" spans="1:24" ht="21" customHeight="1">
      <c r="A938" s="4"/>
      <c r="B938" s="3"/>
      <c r="C938" s="3"/>
      <c r="D938" s="135"/>
      <c r="E938" s="16"/>
      <c r="F938" s="79"/>
      <c r="G938" s="68">
        <v>10000</v>
      </c>
      <c r="H938" s="65">
        <v>0.15</v>
      </c>
      <c r="I938" s="19">
        <f>E938+F938</f>
        <v>0</v>
      </c>
      <c r="J938" s="2">
        <f>I938+H938</f>
        <v>0.15</v>
      </c>
      <c r="K938" s="2">
        <f>I938-H938</f>
        <v>-0.15</v>
      </c>
      <c r="L938" s="47"/>
      <c r="M938" s="47"/>
      <c r="N938" s="1"/>
      <c r="O938" s="101" t="str">
        <f>IF(L938&lt;&gt;"",IF(M938="○",100,IF(M938="×",-100,"")),"")</f>
        <v/>
      </c>
      <c r="P938" s="45" t="str">
        <f>IF(M938="○","勝",IF(M938="×","敗",""))</f>
        <v/>
      </c>
      <c r="U938" s="95">
        <f>IF(AND(V938="",W938="")=TRUE,0,IF(AND(V938="勝",W938="敗")=TRUE,1,IF(AND(W938="勝",V938="敗")=TRUE,1,IF(AND(V938="勝",W938="")=TRUE,2,IF(AND(W938="勝",V938="")=TRUE,2,IF(AND(V938="敗",W938="")=TRUE,3,IF(AND(W938="敗",V938="")=TRUE,3,0)))))))</f>
        <v>0</v>
      </c>
      <c r="V938" s="95" t="str">
        <f>IF(L938="","",P938)</f>
        <v/>
      </c>
      <c r="W938" s="95" t="str">
        <f>IF(L940="","",P940)</f>
        <v/>
      </c>
      <c r="X938" s="95"/>
    </row>
    <row r="939" spans="1:24" ht="21" customHeight="1">
      <c r="A939" s="5">
        <v>234</v>
      </c>
      <c r="B939" s="140"/>
      <c r="C939" s="141" t="str">
        <f>IF(B939="","",TEXT(B939,"(aaa)"))</f>
        <v/>
      </c>
      <c r="D939" s="62" t="s">
        <v>39</v>
      </c>
      <c r="E939" s="11" t="s">
        <v>42</v>
      </c>
      <c r="F939" s="70" t="s">
        <v>27</v>
      </c>
      <c r="G939" s="63" t="s">
        <v>28</v>
      </c>
      <c r="H939" s="66" t="s">
        <v>44</v>
      </c>
      <c r="I939" s="20" t="s">
        <v>19</v>
      </c>
      <c r="J939" s="76" t="s">
        <v>21</v>
      </c>
      <c r="K939" s="76" t="s">
        <v>22</v>
      </c>
      <c r="L939" s="35" t="s">
        <v>111</v>
      </c>
      <c r="M939" s="48"/>
      <c r="N939" s="1"/>
      <c r="O939" s="101" t="str">
        <f>IF(AND(O938="",O940="")=TRUE,"",V939/SUM(V939:X939)*100)</f>
        <v/>
      </c>
      <c r="P939" s="45" t="str">
        <f>IF(AND(L938="",L940="")=TRUE,"",V939&amp;"勝"&amp;W939&amp;"敗"&amp;X939&amp;"引")</f>
        <v/>
      </c>
      <c r="U939" s="95"/>
      <c r="V939" s="95">
        <f>IF(U938=2,V935+1,IF(U938=0,0,V935))</f>
        <v>0</v>
      </c>
      <c r="W939" s="95">
        <f>IF(U938=3,W935+1,IF(U938=0,0,W935))</f>
        <v>0</v>
      </c>
      <c r="X939" s="95">
        <f>IF(U938=1,X935+1,X935)</f>
        <v>0</v>
      </c>
    </row>
    <row r="940" spans="1:24" ht="21" customHeight="1" thickBot="1">
      <c r="A940" s="6"/>
      <c r="B940" s="7"/>
      <c r="C940" s="7"/>
      <c r="D940" s="75"/>
      <c r="E940" s="17"/>
      <c r="F940" s="80"/>
      <c r="G940" s="105">
        <v>10000</v>
      </c>
      <c r="H940" s="67">
        <v>0.15</v>
      </c>
      <c r="I940" s="22">
        <f>E940+F940</f>
        <v>0</v>
      </c>
      <c r="J940" s="57">
        <f>I940-H940</f>
        <v>-0.15</v>
      </c>
      <c r="K940" s="57">
        <f>I940+H940</f>
        <v>0.15</v>
      </c>
      <c r="L940" s="53"/>
      <c r="M940" s="53"/>
      <c r="N940" s="8"/>
      <c r="O940" s="103" t="str">
        <f>IF(L940&lt;&gt;"",IF(M940="○",100,IF(M940="×",-100,"")),"")</f>
        <v/>
      </c>
      <c r="P940" s="54" t="str">
        <f>IF(M940="○","勝",IF(M940="×","敗",""))</f>
        <v/>
      </c>
      <c r="Q940" s="185"/>
      <c r="R940" s="186"/>
      <c r="S940" s="186"/>
      <c r="T940" s="187"/>
      <c r="U940" s="95"/>
      <c r="V940" s="95"/>
      <c r="W940" s="95"/>
      <c r="X940" s="95"/>
    </row>
    <row r="941" spans="1:24" ht="21" customHeight="1">
      <c r="A941" s="9" t="s">
        <v>112</v>
      </c>
      <c r="B941" s="28" t="s">
        <v>40</v>
      </c>
      <c r="C941" s="28" t="s">
        <v>37</v>
      </c>
      <c r="D941" s="61" t="s">
        <v>39</v>
      </c>
      <c r="E941" s="15" t="s">
        <v>41</v>
      </c>
      <c r="F941" s="61" t="s">
        <v>27</v>
      </c>
      <c r="G941" s="51" t="s">
        <v>28</v>
      </c>
      <c r="H941" s="64" t="s">
        <v>43</v>
      </c>
      <c r="I941" s="21" t="s">
        <v>20</v>
      </c>
      <c r="J941" s="31" t="s">
        <v>21</v>
      </c>
      <c r="K941" s="31" t="s">
        <v>22</v>
      </c>
      <c r="L941" s="32" t="s">
        <v>111</v>
      </c>
      <c r="M941" s="36" t="s">
        <v>46</v>
      </c>
      <c r="N941" s="33" t="s">
        <v>113</v>
      </c>
      <c r="O941" s="100" t="s">
        <v>12</v>
      </c>
      <c r="P941" s="34" t="s">
        <v>13</v>
      </c>
      <c r="U941" s="95"/>
      <c r="V941" s="95"/>
      <c r="W941" s="95"/>
      <c r="X941" s="95"/>
    </row>
    <row r="942" spans="1:24" ht="21" customHeight="1">
      <c r="A942" s="4"/>
      <c r="B942" s="3"/>
      <c r="C942" s="3"/>
      <c r="D942" s="135"/>
      <c r="E942" s="16"/>
      <c r="F942" s="79"/>
      <c r="G942" s="68">
        <v>10000</v>
      </c>
      <c r="H942" s="65">
        <v>0.15</v>
      </c>
      <c r="I942" s="19">
        <f>E942+F942</f>
        <v>0</v>
      </c>
      <c r="J942" s="2">
        <f>I942+H942</f>
        <v>0.15</v>
      </c>
      <c r="K942" s="2">
        <f>I942-H942</f>
        <v>-0.15</v>
      </c>
      <c r="L942" s="47"/>
      <c r="M942" s="47"/>
      <c r="N942" s="1"/>
      <c r="O942" s="101" t="str">
        <f>IF(L942&lt;&gt;"",IF(M942="○",100,IF(M942="×",-100,"")),"")</f>
        <v/>
      </c>
      <c r="P942" s="45" t="str">
        <f>IF(M942="○","勝",IF(M942="×","敗",""))</f>
        <v/>
      </c>
      <c r="U942" s="95">
        <f>IF(AND(V942="",W942="")=TRUE,0,IF(AND(V942="勝",W942="敗")=TRUE,1,IF(AND(W942="勝",V942="敗")=TRUE,1,IF(AND(V942="勝",W942="")=TRUE,2,IF(AND(W942="勝",V942="")=TRUE,2,IF(AND(V942="敗",W942="")=TRUE,3,IF(AND(W942="敗",V942="")=TRUE,3,0)))))))</f>
        <v>0</v>
      </c>
      <c r="V942" s="95" t="str">
        <f>IF(L942="","",P942)</f>
        <v/>
      </c>
      <c r="W942" s="95" t="str">
        <f>IF(L944="","",P944)</f>
        <v/>
      </c>
      <c r="X942" s="95"/>
    </row>
    <row r="943" spans="1:24" ht="21" customHeight="1">
      <c r="A943" s="5">
        <v>235</v>
      </c>
      <c r="B943" s="140"/>
      <c r="C943" s="141" t="str">
        <f>IF(B943="","",TEXT(B943,"(aaa)"))</f>
        <v/>
      </c>
      <c r="D943" s="62" t="s">
        <v>39</v>
      </c>
      <c r="E943" s="11" t="s">
        <v>42</v>
      </c>
      <c r="F943" s="70" t="s">
        <v>27</v>
      </c>
      <c r="G943" s="63" t="s">
        <v>28</v>
      </c>
      <c r="H943" s="66" t="s">
        <v>44</v>
      </c>
      <c r="I943" s="20" t="s">
        <v>19</v>
      </c>
      <c r="J943" s="76" t="s">
        <v>21</v>
      </c>
      <c r="K943" s="76" t="s">
        <v>22</v>
      </c>
      <c r="L943" s="35" t="s">
        <v>111</v>
      </c>
      <c r="M943" s="48"/>
      <c r="N943" s="1"/>
      <c r="O943" s="101" t="str">
        <f>IF(AND(O942="",O944="")=TRUE,"",V943/SUM(V943:X943)*100)</f>
        <v/>
      </c>
      <c r="P943" s="45" t="str">
        <f>IF(AND(L942="",L944="")=TRUE,"",V943&amp;"勝"&amp;W943&amp;"敗"&amp;X943&amp;"引")</f>
        <v/>
      </c>
      <c r="U943" s="95"/>
      <c r="V943" s="95">
        <f>IF(U942=2,V939+1,IF(U942=0,0,V939))</f>
        <v>0</v>
      </c>
      <c r="W943" s="95">
        <f>IF(U942=3,W939+1,IF(U942=0,0,W939))</f>
        <v>0</v>
      </c>
      <c r="X943" s="95">
        <f>IF(U942=1,X939+1,X939)</f>
        <v>0</v>
      </c>
    </row>
    <row r="944" spans="1:24" ht="21" customHeight="1" thickBot="1">
      <c r="A944" s="6"/>
      <c r="B944" s="7"/>
      <c r="C944" s="7"/>
      <c r="D944" s="75"/>
      <c r="E944" s="17"/>
      <c r="F944" s="80"/>
      <c r="G944" s="105">
        <v>10000</v>
      </c>
      <c r="H944" s="67">
        <v>0.15</v>
      </c>
      <c r="I944" s="22">
        <f>E944+F944</f>
        <v>0</v>
      </c>
      <c r="J944" s="57">
        <f>I944-H944</f>
        <v>-0.15</v>
      </c>
      <c r="K944" s="57">
        <f>I944+H944</f>
        <v>0.15</v>
      </c>
      <c r="L944" s="53"/>
      <c r="M944" s="53"/>
      <c r="N944" s="8"/>
      <c r="O944" s="103" t="str">
        <f>IF(L944&lt;&gt;"",IF(M944="○",100,IF(M944="×",-100,"")),"")</f>
        <v/>
      </c>
      <c r="P944" s="54" t="str">
        <f>IF(M944="○","勝",IF(M944="×","敗",""))</f>
        <v/>
      </c>
      <c r="Q944" s="185"/>
      <c r="R944" s="186"/>
      <c r="S944" s="186"/>
      <c r="T944" s="187"/>
      <c r="U944" s="95"/>
      <c r="V944" s="95"/>
      <c r="W944" s="95"/>
      <c r="X944" s="95"/>
    </row>
    <row r="945" spans="1:24" ht="21" customHeight="1">
      <c r="A945" s="9" t="s">
        <v>112</v>
      </c>
      <c r="B945" s="28" t="s">
        <v>40</v>
      </c>
      <c r="C945" s="28" t="s">
        <v>37</v>
      </c>
      <c r="D945" s="61" t="s">
        <v>39</v>
      </c>
      <c r="E945" s="15" t="s">
        <v>41</v>
      </c>
      <c r="F945" s="61" t="s">
        <v>27</v>
      </c>
      <c r="G945" s="51" t="s">
        <v>28</v>
      </c>
      <c r="H945" s="64" t="s">
        <v>43</v>
      </c>
      <c r="I945" s="21" t="s">
        <v>20</v>
      </c>
      <c r="J945" s="31" t="s">
        <v>21</v>
      </c>
      <c r="K945" s="31" t="s">
        <v>22</v>
      </c>
      <c r="L945" s="32" t="s">
        <v>111</v>
      </c>
      <c r="M945" s="36" t="s">
        <v>46</v>
      </c>
      <c r="N945" s="33" t="s">
        <v>113</v>
      </c>
      <c r="O945" s="100" t="s">
        <v>12</v>
      </c>
      <c r="P945" s="34" t="s">
        <v>13</v>
      </c>
      <c r="U945" s="95"/>
      <c r="V945" s="95"/>
      <c r="W945" s="95"/>
      <c r="X945" s="95"/>
    </row>
    <row r="946" spans="1:24" ht="21" customHeight="1">
      <c r="A946" s="4"/>
      <c r="B946" s="3"/>
      <c r="C946" s="3"/>
      <c r="D946" s="135"/>
      <c r="E946" s="16"/>
      <c r="F946" s="79"/>
      <c r="G946" s="68">
        <v>10000</v>
      </c>
      <c r="H946" s="65">
        <v>0.15</v>
      </c>
      <c r="I946" s="19">
        <f>E946+F946</f>
        <v>0</v>
      </c>
      <c r="J946" s="2">
        <f>I946+H946</f>
        <v>0.15</v>
      </c>
      <c r="K946" s="2">
        <f>I946-H946</f>
        <v>-0.15</v>
      </c>
      <c r="L946" s="47"/>
      <c r="M946" s="47"/>
      <c r="N946" s="1"/>
      <c r="O946" s="101" t="str">
        <f>IF(L946&lt;&gt;"",IF(M946="○",100,IF(M946="×",-100,"")),"")</f>
        <v/>
      </c>
      <c r="P946" s="45" t="str">
        <f>IF(M946="○","勝",IF(M946="×","敗",""))</f>
        <v/>
      </c>
      <c r="U946" s="95">
        <f>IF(AND(V946="",W946="")=TRUE,0,IF(AND(V946="勝",W946="敗")=TRUE,1,IF(AND(W946="勝",V946="敗")=TRUE,1,IF(AND(V946="勝",W946="")=TRUE,2,IF(AND(W946="勝",V946="")=TRUE,2,IF(AND(V946="敗",W946="")=TRUE,3,IF(AND(W946="敗",V946="")=TRUE,3,0)))))))</f>
        <v>0</v>
      </c>
      <c r="V946" s="95" t="str">
        <f>IF(L946="","",P946)</f>
        <v/>
      </c>
      <c r="W946" s="95" t="str">
        <f>IF(L948="","",P948)</f>
        <v/>
      </c>
      <c r="X946" s="95"/>
    </row>
    <row r="947" spans="1:24" ht="21" customHeight="1">
      <c r="A947" s="5">
        <v>236</v>
      </c>
      <c r="B947" s="140"/>
      <c r="C947" s="141" t="str">
        <f>IF(B947="","",TEXT(B947,"(aaa)"))</f>
        <v/>
      </c>
      <c r="D947" s="62" t="s">
        <v>39</v>
      </c>
      <c r="E947" s="11" t="s">
        <v>42</v>
      </c>
      <c r="F947" s="70" t="s">
        <v>27</v>
      </c>
      <c r="G947" s="63" t="s">
        <v>28</v>
      </c>
      <c r="H947" s="66" t="s">
        <v>44</v>
      </c>
      <c r="I947" s="20" t="s">
        <v>19</v>
      </c>
      <c r="J947" s="76" t="s">
        <v>21</v>
      </c>
      <c r="K947" s="76" t="s">
        <v>22</v>
      </c>
      <c r="L947" s="35" t="s">
        <v>111</v>
      </c>
      <c r="M947" s="48"/>
      <c r="N947" s="1"/>
      <c r="O947" s="101" t="str">
        <f>IF(AND(O946="",O948="")=TRUE,"",V947/SUM(V947:X947)*100)</f>
        <v/>
      </c>
      <c r="P947" s="45" t="str">
        <f>IF(AND(L946="",L948="")=TRUE,"",V947&amp;"勝"&amp;W947&amp;"敗"&amp;X947&amp;"引")</f>
        <v/>
      </c>
      <c r="U947" s="95"/>
      <c r="V947" s="95">
        <f>IF(U946=2,V943+1,IF(U946=0,0,V943))</f>
        <v>0</v>
      </c>
      <c r="W947" s="95">
        <f>IF(U946=3,W943+1,IF(U946=0,0,W943))</f>
        <v>0</v>
      </c>
      <c r="X947" s="95">
        <f>IF(U946=1,X943+1,X943)</f>
        <v>0</v>
      </c>
    </row>
    <row r="948" spans="1:24" ht="21" customHeight="1" thickBot="1">
      <c r="A948" s="6"/>
      <c r="B948" s="7"/>
      <c r="C948" s="7"/>
      <c r="D948" s="75"/>
      <c r="E948" s="17"/>
      <c r="F948" s="80"/>
      <c r="G948" s="105">
        <v>10000</v>
      </c>
      <c r="H948" s="67">
        <v>0.15</v>
      </c>
      <c r="I948" s="22">
        <f>E948+F948</f>
        <v>0</v>
      </c>
      <c r="J948" s="57">
        <f>I948-H948</f>
        <v>-0.15</v>
      </c>
      <c r="K948" s="57">
        <f>I948+H948</f>
        <v>0.15</v>
      </c>
      <c r="L948" s="53"/>
      <c r="M948" s="53"/>
      <c r="N948" s="8"/>
      <c r="O948" s="103" t="str">
        <f>IF(L948&lt;&gt;"",IF(M948="○",100,IF(M948="×",-100,"")),"")</f>
        <v/>
      </c>
      <c r="P948" s="54" t="str">
        <f>IF(M948="○","勝",IF(M948="×","敗",""))</f>
        <v/>
      </c>
      <c r="Q948" s="185"/>
      <c r="R948" s="186"/>
      <c r="S948" s="186"/>
      <c r="T948" s="187"/>
      <c r="U948" s="95"/>
      <c r="V948" s="95"/>
      <c r="W948" s="95"/>
      <c r="X948" s="95"/>
    </row>
    <row r="949" spans="1:24" ht="21" customHeight="1">
      <c r="A949" s="9" t="s">
        <v>112</v>
      </c>
      <c r="B949" s="28" t="s">
        <v>40</v>
      </c>
      <c r="C949" s="28" t="s">
        <v>37</v>
      </c>
      <c r="D949" s="61" t="s">
        <v>39</v>
      </c>
      <c r="E949" s="15" t="s">
        <v>41</v>
      </c>
      <c r="F949" s="61" t="s">
        <v>27</v>
      </c>
      <c r="G949" s="51" t="s">
        <v>28</v>
      </c>
      <c r="H949" s="64" t="s">
        <v>43</v>
      </c>
      <c r="I949" s="21" t="s">
        <v>20</v>
      </c>
      <c r="J949" s="31" t="s">
        <v>21</v>
      </c>
      <c r="K949" s="31" t="s">
        <v>22</v>
      </c>
      <c r="L949" s="32" t="s">
        <v>111</v>
      </c>
      <c r="M949" s="36" t="s">
        <v>46</v>
      </c>
      <c r="N949" s="33" t="s">
        <v>113</v>
      </c>
      <c r="O949" s="100" t="s">
        <v>12</v>
      </c>
      <c r="P949" s="34" t="s">
        <v>13</v>
      </c>
      <c r="U949" s="95"/>
      <c r="V949" s="95"/>
      <c r="W949" s="95"/>
      <c r="X949" s="95"/>
    </row>
    <row r="950" spans="1:24" ht="21" customHeight="1">
      <c r="A950" s="4"/>
      <c r="B950" s="3"/>
      <c r="C950" s="3"/>
      <c r="D950" s="135"/>
      <c r="E950" s="16"/>
      <c r="F950" s="79"/>
      <c r="G950" s="68">
        <v>10000</v>
      </c>
      <c r="H950" s="65">
        <v>0.15</v>
      </c>
      <c r="I950" s="19">
        <f>E950+F950</f>
        <v>0</v>
      </c>
      <c r="J950" s="2">
        <f>I950+H950</f>
        <v>0.15</v>
      </c>
      <c r="K950" s="2">
        <f>I950-H950</f>
        <v>-0.15</v>
      </c>
      <c r="L950" s="47"/>
      <c r="M950" s="47"/>
      <c r="N950" s="1"/>
      <c r="O950" s="101" t="str">
        <f>IF(L950&lt;&gt;"",IF(M950="○",100,IF(M950="×",-100,"")),"")</f>
        <v/>
      </c>
      <c r="P950" s="45" t="str">
        <f>IF(M950="○","勝",IF(M950="×","敗",""))</f>
        <v/>
      </c>
      <c r="U950" s="95">
        <f>IF(AND(V950="",W950="")=TRUE,0,IF(AND(V950="勝",W950="敗")=TRUE,1,IF(AND(W950="勝",V950="敗")=TRUE,1,IF(AND(V950="勝",W950="")=TRUE,2,IF(AND(W950="勝",V950="")=TRUE,2,IF(AND(V950="敗",W950="")=TRUE,3,IF(AND(W950="敗",V950="")=TRUE,3,0)))))))</f>
        <v>0</v>
      </c>
      <c r="V950" s="95" t="str">
        <f>IF(L950="","",P950)</f>
        <v/>
      </c>
      <c r="W950" s="95" t="str">
        <f>IF(L952="","",P952)</f>
        <v/>
      </c>
      <c r="X950" s="95"/>
    </row>
    <row r="951" spans="1:24" ht="21" customHeight="1">
      <c r="A951" s="5">
        <v>237</v>
      </c>
      <c r="B951" s="140"/>
      <c r="C951" s="141" t="str">
        <f>IF(B951="","",TEXT(B951,"(aaa)"))</f>
        <v/>
      </c>
      <c r="D951" s="62" t="s">
        <v>39</v>
      </c>
      <c r="E951" s="11" t="s">
        <v>42</v>
      </c>
      <c r="F951" s="70" t="s">
        <v>27</v>
      </c>
      <c r="G951" s="63" t="s">
        <v>28</v>
      </c>
      <c r="H951" s="66" t="s">
        <v>44</v>
      </c>
      <c r="I951" s="20" t="s">
        <v>19</v>
      </c>
      <c r="J951" s="76" t="s">
        <v>21</v>
      </c>
      <c r="K951" s="76" t="s">
        <v>22</v>
      </c>
      <c r="L951" s="35" t="s">
        <v>111</v>
      </c>
      <c r="M951" s="48"/>
      <c r="N951" s="1"/>
      <c r="O951" s="101" t="str">
        <f>IF(AND(O950="",O952="")=TRUE,"",V951/SUM(V951:X951)*100)</f>
        <v/>
      </c>
      <c r="P951" s="45" t="str">
        <f>IF(AND(L950="",L952="")=TRUE,"",V951&amp;"勝"&amp;W951&amp;"敗"&amp;X951&amp;"引")</f>
        <v/>
      </c>
      <c r="U951" s="95"/>
      <c r="V951" s="95">
        <f>IF(U950=2,V947+1,IF(U950=0,0,V947))</f>
        <v>0</v>
      </c>
      <c r="W951" s="95">
        <f>IF(U950=3,W947+1,IF(U950=0,0,W947))</f>
        <v>0</v>
      </c>
      <c r="X951" s="95">
        <f>IF(U950=1,X947+1,X947)</f>
        <v>0</v>
      </c>
    </row>
    <row r="952" spans="1:24" ht="21" customHeight="1" thickBot="1">
      <c r="A952" s="6"/>
      <c r="B952" s="7"/>
      <c r="C952" s="7"/>
      <c r="D952" s="75"/>
      <c r="E952" s="17"/>
      <c r="F952" s="80"/>
      <c r="G952" s="105">
        <v>10000</v>
      </c>
      <c r="H952" s="67">
        <v>0.15</v>
      </c>
      <c r="I952" s="22">
        <f>E952+F952</f>
        <v>0</v>
      </c>
      <c r="J952" s="57">
        <f>I952-H952</f>
        <v>-0.15</v>
      </c>
      <c r="K952" s="57">
        <f>I952+H952</f>
        <v>0.15</v>
      </c>
      <c r="L952" s="53"/>
      <c r="M952" s="53"/>
      <c r="N952" s="8"/>
      <c r="O952" s="103" t="str">
        <f>IF(L952&lt;&gt;"",IF(M952="○",100,IF(M952="×",-100,"")),"")</f>
        <v/>
      </c>
      <c r="P952" s="54" t="str">
        <f>IF(M952="○","勝",IF(M952="×","敗",""))</f>
        <v/>
      </c>
      <c r="Q952" s="185"/>
      <c r="R952" s="186"/>
      <c r="S952" s="186"/>
      <c r="T952" s="187"/>
      <c r="U952" s="95"/>
      <c r="V952" s="95"/>
      <c r="W952" s="95"/>
      <c r="X952" s="95"/>
    </row>
    <row r="953" spans="1:24" ht="21" customHeight="1">
      <c r="A953" s="9" t="s">
        <v>112</v>
      </c>
      <c r="B953" s="28" t="s">
        <v>40</v>
      </c>
      <c r="C953" s="28" t="s">
        <v>37</v>
      </c>
      <c r="D953" s="61" t="s">
        <v>39</v>
      </c>
      <c r="E953" s="15" t="s">
        <v>41</v>
      </c>
      <c r="F953" s="61" t="s">
        <v>27</v>
      </c>
      <c r="G953" s="51" t="s">
        <v>28</v>
      </c>
      <c r="H953" s="64" t="s">
        <v>43</v>
      </c>
      <c r="I953" s="21" t="s">
        <v>20</v>
      </c>
      <c r="J953" s="31" t="s">
        <v>21</v>
      </c>
      <c r="K953" s="31" t="s">
        <v>22</v>
      </c>
      <c r="L953" s="32" t="s">
        <v>111</v>
      </c>
      <c r="M953" s="36" t="s">
        <v>46</v>
      </c>
      <c r="N953" s="33" t="s">
        <v>113</v>
      </c>
      <c r="O953" s="100" t="s">
        <v>12</v>
      </c>
      <c r="P953" s="34" t="s">
        <v>13</v>
      </c>
      <c r="U953" s="95"/>
      <c r="V953" s="95"/>
      <c r="W953" s="95"/>
      <c r="X953" s="95"/>
    </row>
    <row r="954" spans="1:24" ht="21" customHeight="1">
      <c r="A954" s="4"/>
      <c r="B954" s="3"/>
      <c r="C954" s="3"/>
      <c r="D954" s="135"/>
      <c r="E954" s="16"/>
      <c r="F954" s="79"/>
      <c r="G954" s="68">
        <v>10000</v>
      </c>
      <c r="H954" s="65">
        <v>0.15</v>
      </c>
      <c r="I954" s="19">
        <f>E954+F954</f>
        <v>0</v>
      </c>
      <c r="J954" s="2">
        <f>I954+H954</f>
        <v>0.15</v>
      </c>
      <c r="K954" s="2">
        <f>I954-H954</f>
        <v>-0.15</v>
      </c>
      <c r="L954" s="47"/>
      <c r="M954" s="47"/>
      <c r="N954" s="1"/>
      <c r="O954" s="101" t="str">
        <f>IF(L954&lt;&gt;"",IF(M954="○",100,IF(M954="×",-100,"")),"")</f>
        <v/>
      </c>
      <c r="P954" s="45" t="str">
        <f>IF(M954="○","勝",IF(M954="×","敗",""))</f>
        <v/>
      </c>
      <c r="U954" s="95">
        <f>IF(AND(V954="",W954="")=TRUE,0,IF(AND(V954="勝",W954="敗")=TRUE,1,IF(AND(W954="勝",V954="敗")=TRUE,1,IF(AND(V954="勝",W954="")=TRUE,2,IF(AND(W954="勝",V954="")=TRUE,2,IF(AND(V954="敗",W954="")=TRUE,3,IF(AND(W954="敗",V954="")=TRUE,3,0)))))))</f>
        <v>0</v>
      </c>
      <c r="V954" s="95" t="str">
        <f>IF(L954="","",P954)</f>
        <v/>
      </c>
      <c r="W954" s="95" t="str">
        <f>IF(L956="","",P956)</f>
        <v/>
      </c>
      <c r="X954" s="95"/>
    </row>
    <row r="955" spans="1:24" ht="21" customHeight="1">
      <c r="A955" s="5">
        <v>238</v>
      </c>
      <c r="B955" s="140"/>
      <c r="C955" s="141" t="str">
        <f>IF(B955="","",TEXT(B955,"(aaa)"))</f>
        <v/>
      </c>
      <c r="D955" s="62" t="s">
        <v>39</v>
      </c>
      <c r="E955" s="11" t="s">
        <v>42</v>
      </c>
      <c r="F955" s="70" t="s">
        <v>27</v>
      </c>
      <c r="G955" s="63" t="s">
        <v>28</v>
      </c>
      <c r="H955" s="66" t="s">
        <v>44</v>
      </c>
      <c r="I955" s="20" t="s">
        <v>19</v>
      </c>
      <c r="J955" s="76" t="s">
        <v>21</v>
      </c>
      <c r="K955" s="76" t="s">
        <v>22</v>
      </c>
      <c r="L955" s="35" t="s">
        <v>111</v>
      </c>
      <c r="M955" s="48"/>
      <c r="N955" s="1"/>
      <c r="O955" s="101" t="str">
        <f>IF(AND(O954="",O956="")=TRUE,"",V955/SUM(V955:X955)*100)</f>
        <v/>
      </c>
      <c r="P955" s="45" t="str">
        <f>IF(AND(L954="",L956="")=TRUE,"",V955&amp;"勝"&amp;W955&amp;"敗"&amp;X955&amp;"引")</f>
        <v/>
      </c>
      <c r="U955" s="95"/>
      <c r="V955" s="95">
        <f>IF(U954=2,V951+1,IF(U954=0,0,V951))</f>
        <v>0</v>
      </c>
      <c r="W955" s="95">
        <f>IF(U954=3,W951+1,IF(U954=0,0,W951))</f>
        <v>0</v>
      </c>
      <c r="X955" s="95">
        <f>IF(U954=1,X951+1,X951)</f>
        <v>0</v>
      </c>
    </row>
    <row r="956" spans="1:24" ht="21" customHeight="1" thickBot="1">
      <c r="A956" s="6"/>
      <c r="B956" s="7"/>
      <c r="C956" s="7"/>
      <c r="D956" s="75"/>
      <c r="E956" s="17"/>
      <c r="F956" s="80"/>
      <c r="G956" s="105">
        <v>10000</v>
      </c>
      <c r="H956" s="67">
        <v>0.15</v>
      </c>
      <c r="I956" s="22">
        <f>E956+F956</f>
        <v>0</v>
      </c>
      <c r="J956" s="57">
        <f>I956-H956</f>
        <v>-0.15</v>
      </c>
      <c r="K956" s="57">
        <f>I956+H956</f>
        <v>0.15</v>
      </c>
      <c r="L956" s="53"/>
      <c r="M956" s="53"/>
      <c r="N956" s="8"/>
      <c r="O956" s="103" t="str">
        <f>IF(L956&lt;&gt;"",IF(M956="○",100,IF(M956="×",-100,"")),"")</f>
        <v/>
      </c>
      <c r="P956" s="54" t="str">
        <f>IF(M956="○","勝",IF(M956="×","敗",""))</f>
        <v/>
      </c>
      <c r="Q956" s="185"/>
      <c r="R956" s="186"/>
      <c r="S956" s="186"/>
      <c r="T956" s="187"/>
      <c r="U956" s="95"/>
      <c r="V956" s="95"/>
      <c r="W956" s="95"/>
      <c r="X956" s="95"/>
    </row>
    <row r="957" spans="1:24" ht="21" customHeight="1">
      <c r="A957" s="9" t="s">
        <v>112</v>
      </c>
      <c r="B957" s="28" t="s">
        <v>40</v>
      </c>
      <c r="C957" s="28" t="s">
        <v>37</v>
      </c>
      <c r="D957" s="61" t="s">
        <v>39</v>
      </c>
      <c r="E957" s="15" t="s">
        <v>41</v>
      </c>
      <c r="F957" s="61" t="s">
        <v>27</v>
      </c>
      <c r="G957" s="51" t="s">
        <v>28</v>
      </c>
      <c r="H957" s="64" t="s">
        <v>43</v>
      </c>
      <c r="I957" s="21" t="s">
        <v>20</v>
      </c>
      <c r="J957" s="31" t="s">
        <v>21</v>
      </c>
      <c r="K957" s="31" t="s">
        <v>22</v>
      </c>
      <c r="L957" s="32" t="s">
        <v>111</v>
      </c>
      <c r="M957" s="36" t="s">
        <v>46</v>
      </c>
      <c r="N957" s="33" t="s">
        <v>113</v>
      </c>
      <c r="O957" s="100" t="s">
        <v>12</v>
      </c>
      <c r="P957" s="34" t="s">
        <v>13</v>
      </c>
      <c r="U957" s="95"/>
      <c r="V957" s="95"/>
      <c r="W957" s="95"/>
      <c r="X957" s="95"/>
    </row>
    <row r="958" spans="1:24" ht="21" customHeight="1">
      <c r="A958" s="4"/>
      <c r="B958" s="3"/>
      <c r="C958" s="3"/>
      <c r="D958" s="135"/>
      <c r="E958" s="16"/>
      <c r="F958" s="79"/>
      <c r="G958" s="68">
        <v>10000</v>
      </c>
      <c r="H958" s="65">
        <v>0.15</v>
      </c>
      <c r="I958" s="19">
        <f>E958+F958</f>
        <v>0</v>
      </c>
      <c r="J958" s="2">
        <f>I958+H958</f>
        <v>0.15</v>
      </c>
      <c r="K958" s="2">
        <f>I958-H958</f>
        <v>-0.15</v>
      </c>
      <c r="L958" s="47"/>
      <c r="M958" s="47"/>
      <c r="N958" s="1"/>
      <c r="O958" s="101" t="str">
        <f>IF(L958&lt;&gt;"",IF(M958="○",100,IF(M958="×",-100,"")),"")</f>
        <v/>
      </c>
      <c r="P958" s="45" t="str">
        <f>IF(M958="○","勝",IF(M958="×","敗",""))</f>
        <v/>
      </c>
      <c r="U958" s="95">
        <f>IF(AND(V958="",W958="")=TRUE,0,IF(AND(V958="勝",W958="敗")=TRUE,1,IF(AND(W958="勝",V958="敗")=TRUE,1,IF(AND(V958="勝",W958="")=TRUE,2,IF(AND(W958="勝",V958="")=TRUE,2,IF(AND(V958="敗",W958="")=TRUE,3,IF(AND(W958="敗",V958="")=TRUE,3,0)))))))</f>
        <v>0</v>
      </c>
      <c r="V958" s="95" t="str">
        <f>IF(L958="","",P958)</f>
        <v/>
      </c>
      <c r="W958" s="95" t="str">
        <f>IF(L960="","",P960)</f>
        <v/>
      </c>
      <c r="X958" s="95"/>
    </row>
    <row r="959" spans="1:24" ht="21" customHeight="1">
      <c r="A959" s="5">
        <v>239</v>
      </c>
      <c r="B959" s="140"/>
      <c r="C959" s="141" t="str">
        <f>IF(B959="","",TEXT(B959,"(aaa)"))</f>
        <v/>
      </c>
      <c r="D959" s="62" t="s">
        <v>39</v>
      </c>
      <c r="E959" s="11" t="s">
        <v>42</v>
      </c>
      <c r="F959" s="70" t="s">
        <v>27</v>
      </c>
      <c r="G959" s="63" t="s">
        <v>28</v>
      </c>
      <c r="H959" s="66" t="s">
        <v>44</v>
      </c>
      <c r="I959" s="20" t="s">
        <v>19</v>
      </c>
      <c r="J959" s="76" t="s">
        <v>21</v>
      </c>
      <c r="K959" s="76" t="s">
        <v>22</v>
      </c>
      <c r="L959" s="35" t="s">
        <v>111</v>
      </c>
      <c r="M959" s="48"/>
      <c r="N959" s="1"/>
      <c r="O959" s="101" t="str">
        <f>IF(AND(O958="",O960="")=TRUE,"",V959/SUM(V959:X959)*100)</f>
        <v/>
      </c>
      <c r="P959" s="45" t="str">
        <f>IF(AND(L958="",L960="")=TRUE,"",V959&amp;"勝"&amp;W959&amp;"敗"&amp;X959&amp;"引")</f>
        <v/>
      </c>
      <c r="U959" s="95"/>
      <c r="V959" s="95">
        <f>IF(U958=2,V955+1,IF(U958=0,0,V955))</f>
        <v>0</v>
      </c>
      <c r="W959" s="95">
        <f>IF(U958=3,W955+1,IF(U958=0,0,W955))</f>
        <v>0</v>
      </c>
      <c r="X959" s="95">
        <f>IF(U958=1,X955+1,X955)</f>
        <v>0</v>
      </c>
    </row>
    <row r="960" spans="1:24" ht="21" customHeight="1" thickBot="1">
      <c r="A960" s="6"/>
      <c r="B960" s="7"/>
      <c r="C960" s="7"/>
      <c r="D960" s="75"/>
      <c r="E960" s="17"/>
      <c r="F960" s="80"/>
      <c r="G960" s="105">
        <v>10000</v>
      </c>
      <c r="H960" s="67">
        <v>0.15</v>
      </c>
      <c r="I960" s="22">
        <f>E960+F960</f>
        <v>0</v>
      </c>
      <c r="J960" s="57">
        <f>I960-H960</f>
        <v>-0.15</v>
      </c>
      <c r="K960" s="57">
        <f>I960+H960</f>
        <v>0.15</v>
      </c>
      <c r="L960" s="53"/>
      <c r="M960" s="53"/>
      <c r="N960" s="8"/>
      <c r="O960" s="103" t="str">
        <f>IF(L960&lt;&gt;"",IF(M960="○",100,IF(M960="×",-100,"")),"")</f>
        <v/>
      </c>
      <c r="P960" s="54" t="str">
        <f>IF(M960="○","勝",IF(M960="×","敗",""))</f>
        <v/>
      </c>
      <c r="Q960" s="185"/>
      <c r="R960" s="186"/>
      <c r="S960" s="186"/>
      <c r="T960" s="187"/>
      <c r="U960" s="95"/>
      <c r="V960" s="95"/>
      <c r="W960" s="95"/>
      <c r="X960" s="95"/>
    </row>
    <row r="961" spans="1:24" ht="21" customHeight="1">
      <c r="A961" s="9" t="s">
        <v>112</v>
      </c>
      <c r="B961" s="28" t="s">
        <v>40</v>
      </c>
      <c r="C961" s="28" t="s">
        <v>37</v>
      </c>
      <c r="D961" s="61" t="s">
        <v>39</v>
      </c>
      <c r="E961" s="15" t="s">
        <v>41</v>
      </c>
      <c r="F961" s="61" t="s">
        <v>27</v>
      </c>
      <c r="G961" s="51" t="s">
        <v>28</v>
      </c>
      <c r="H961" s="64" t="s">
        <v>43</v>
      </c>
      <c r="I961" s="21" t="s">
        <v>20</v>
      </c>
      <c r="J961" s="31" t="s">
        <v>21</v>
      </c>
      <c r="K961" s="31" t="s">
        <v>22</v>
      </c>
      <c r="L961" s="32" t="s">
        <v>111</v>
      </c>
      <c r="M961" s="36" t="s">
        <v>46</v>
      </c>
      <c r="N961" s="33" t="s">
        <v>113</v>
      </c>
      <c r="O961" s="100" t="s">
        <v>12</v>
      </c>
      <c r="P961" s="34" t="s">
        <v>13</v>
      </c>
      <c r="U961" s="95"/>
      <c r="V961" s="95"/>
      <c r="W961" s="95"/>
      <c r="X961" s="95"/>
    </row>
    <row r="962" spans="1:24" ht="21" customHeight="1">
      <c r="A962" s="4"/>
      <c r="B962" s="3"/>
      <c r="C962" s="3"/>
      <c r="D962" s="135"/>
      <c r="E962" s="16"/>
      <c r="F962" s="79"/>
      <c r="G962" s="68">
        <v>10000</v>
      </c>
      <c r="H962" s="65">
        <v>0.15</v>
      </c>
      <c r="I962" s="19">
        <f>E962+F962</f>
        <v>0</v>
      </c>
      <c r="J962" s="2">
        <f>I962+H962</f>
        <v>0.15</v>
      </c>
      <c r="K962" s="2">
        <f>I962-H962</f>
        <v>-0.15</v>
      </c>
      <c r="L962" s="47"/>
      <c r="M962" s="47"/>
      <c r="N962" s="1"/>
      <c r="O962" s="101" t="str">
        <f>IF(L962&lt;&gt;"",IF(M962="○",100,IF(M962="×",-100,"")),"")</f>
        <v/>
      </c>
      <c r="P962" s="45" t="str">
        <f>IF(M962="○","勝",IF(M962="×","敗",""))</f>
        <v/>
      </c>
      <c r="U962" s="95">
        <f>IF(AND(V962="",W962="")=TRUE,0,IF(AND(V962="勝",W962="敗")=TRUE,1,IF(AND(W962="勝",V962="敗")=TRUE,1,IF(AND(V962="勝",W962="")=TRUE,2,IF(AND(W962="勝",V962="")=TRUE,2,IF(AND(V962="敗",W962="")=TRUE,3,IF(AND(W962="敗",V962="")=TRUE,3,0)))))))</f>
        <v>0</v>
      </c>
      <c r="V962" s="95" t="str">
        <f>IF(L962="","",P962)</f>
        <v/>
      </c>
      <c r="W962" s="95" t="str">
        <f>IF(L964="","",P964)</f>
        <v/>
      </c>
      <c r="X962" s="95"/>
    </row>
    <row r="963" spans="1:24" ht="21" customHeight="1">
      <c r="A963" s="5">
        <v>240</v>
      </c>
      <c r="B963" s="140"/>
      <c r="C963" s="141" t="str">
        <f>IF(B963="","",TEXT(B963,"(aaa)"))</f>
        <v/>
      </c>
      <c r="D963" s="62" t="s">
        <v>39</v>
      </c>
      <c r="E963" s="11" t="s">
        <v>42</v>
      </c>
      <c r="F963" s="70" t="s">
        <v>27</v>
      </c>
      <c r="G963" s="63" t="s">
        <v>28</v>
      </c>
      <c r="H963" s="66" t="s">
        <v>44</v>
      </c>
      <c r="I963" s="20" t="s">
        <v>19</v>
      </c>
      <c r="J963" s="76" t="s">
        <v>21</v>
      </c>
      <c r="K963" s="76" t="s">
        <v>22</v>
      </c>
      <c r="L963" s="35" t="s">
        <v>111</v>
      </c>
      <c r="M963" s="48"/>
      <c r="N963" s="1"/>
      <c r="O963" s="101" t="str">
        <f>IF(AND(O962="",O964="")=TRUE,"",V963/SUM(V963:X963)*100)</f>
        <v/>
      </c>
      <c r="P963" s="45" t="str">
        <f>IF(AND(L962="",L964="")=TRUE,"",V963&amp;"勝"&amp;W963&amp;"敗"&amp;X963&amp;"引")</f>
        <v/>
      </c>
      <c r="U963" s="95"/>
      <c r="V963" s="95">
        <f>IF(U962=2,V959+1,IF(U962=0,0,V959))</f>
        <v>0</v>
      </c>
      <c r="W963" s="95">
        <f>IF(U962=3,W959+1,IF(U962=0,0,W959))</f>
        <v>0</v>
      </c>
      <c r="X963" s="95">
        <f>IF(U962=1,X959+1,X959)</f>
        <v>0</v>
      </c>
    </row>
    <row r="964" spans="1:24" ht="21" customHeight="1" thickBot="1">
      <c r="A964" s="6"/>
      <c r="B964" s="7"/>
      <c r="C964" s="7"/>
      <c r="D964" s="75"/>
      <c r="E964" s="17"/>
      <c r="F964" s="80"/>
      <c r="G964" s="105">
        <v>10000</v>
      </c>
      <c r="H964" s="67">
        <v>0.15</v>
      </c>
      <c r="I964" s="22">
        <f>E964+F964</f>
        <v>0</v>
      </c>
      <c r="J964" s="57">
        <f>I964-H964</f>
        <v>-0.15</v>
      </c>
      <c r="K964" s="57">
        <f>I964+H964</f>
        <v>0.15</v>
      </c>
      <c r="L964" s="53"/>
      <c r="M964" s="53"/>
      <c r="N964" s="8"/>
      <c r="O964" s="103" t="str">
        <f>IF(L964&lt;&gt;"",IF(M964="○",100,IF(M964="×",-100,"")),"")</f>
        <v/>
      </c>
      <c r="P964" s="54" t="str">
        <f>IF(M964="○","勝",IF(M964="×","敗",""))</f>
        <v/>
      </c>
      <c r="Q964" s="185"/>
      <c r="R964" s="186"/>
      <c r="S964" s="186"/>
      <c r="T964" s="187"/>
      <c r="U964" s="95"/>
      <c r="V964" s="95"/>
      <c r="W964" s="95"/>
      <c r="X964" s="95"/>
    </row>
    <row r="965" spans="1:24" ht="21" customHeight="1">
      <c r="A965" s="9" t="s">
        <v>112</v>
      </c>
      <c r="B965" s="28" t="s">
        <v>40</v>
      </c>
      <c r="C965" s="28" t="s">
        <v>37</v>
      </c>
      <c r="D965" s="61" t="s">
        <v>39</v>
      </c>
      <c r="E965" s="15" t="s">
        <v>41</v>
      </c>
      <c r="F965" s="61" t="s">
        <v>27</v>
      </c>
      <c r="G965" s="51" t="s">
        <v>28</v>
      </c>
      <c r="H965" s="64" t="s">
        <v>43</v>
      </c>
      <c r="I965" s="21" t="s">
        <v>20</v>
      </c>
      <c r="J965" s="31" t="s">
        <v>21</v>
      </c>
      <c r="K965" s="31" t="s">
        <v>22</v>
      </c>
      <c r="L965" s="32" t="s">
        <v>111</v>
      </c>
      <c r="M965" s="36" t="s">
        <v>46</v>
      </c>
      <c r="N965" s="33" t="s">
        <v>113</v>
      </c>
      <c r="O965" s="100" t="s">
        <v>12</v>
      </c>
      <c r="P965" s="34" t="s">
        <v>13</v>
      </c>
      <c r="U965" s="95"/>
      <c r="V965" s="95"/>
      <c r="W965" s="95"/>
      <c r="X965" s="95"/>
    </row>
    <row r="966" spans="1:24" ht="21" customHeight="1">
      <c r="A966" s="4"/>
      <c r="B966" s="3"/>
      <c r="C966" s="3"/>
      <c r="D966" s="135"/>
      <c r="E966" s="16"/>
      <c r="F966" s="79"/>
      <c r="G966" s="68">
        <v>10000</v>
      </c>
      <c r="H966" s="65">
        <v>0.15</v>
      </c>
      <c r="I966" s="19">
        <f>E966+F966</f>
        <v>0</v>
      </c>
      <c r="J966" s="2">
        <f>I966+H966</f>
        <v>0.15</v>
      </c>
      <c r="K966" s="2">
        <f>I966-H966</f>
        <v>-0.15</v>
      </c>
      <c r="L966" s="47"/>
      <c r="M966" s="47"/>
      <c r="N966" s="1"/>
      <c r="O966" s="101" t="str">
        <f>IF(L966&lt;&gt;"",IF(M966="○",100,IF(M966="×",-100,"")),"")</f>
        <v/>
      </c>
      <c r="P966" s="45" t="str">
        <f>IF(M966="○","勝",IF(M966="×","敗",""))</f>
        <v/>
      </c>
      <c r="U966" s="95">
        <f>IF(AND(V966="",W966="")=TRUE,0,IF(AND(V966="勝",W966="敗")=TRUE,1,IF(AND(W966="勝",V966="敗")=TRUE,1,IF(AND(V966="勝",W966="")=TRUE,2,IF(AND(W966="勝",V966="")=TRUE,2,IF(AND(V966="敗",W966="")=TRUE,3,IF(AND(W966="敗",V966="")=TRUE,3,0)))))))</f>
        <v>0</v>
      </c>
      <c r="V966" s="95" t="str">
        <f>IF(L966="","",P966)</f>
        <v/>
      </c>
      <c r="W966" s="95" t="str">
        <f>IF(L968="","",P968)</f>
        <v/>
      </c>
      <c r="X966" s="95"/>
    </row>
    <row r="967" spans="1:24" ht="21" customHeight="1">
      <c r="A967" s="5">
        <v>241</v>
      </c>
      <c r="B967" s="140"/>
      <c r="C967" s="141" t="str">
        <f>IF(B967="","",TEXT(B967,"(aaa)"))</f>
        <v/>
      </c>
      <c r="D967" s="62" t="s">
        <v>39</v>
      </c>
      <c r="E967" s="11" t="s">
        <v>42</v>
      </c>
      <c r="F967" s="70" t="s">
        <v>27</v>
      </c>
      <c r="G967" s="63" t="s">
        <v>28</v>
      </c>
      <c r="H967" s="66" t="s">
        <v>44</v>
      </c>
      <c r="I967" s="20" t="s">
        <v>19</v>
      </c>
      <c r="J967" s="76" t="s">
        <v>21</v>
      </c>
      <c r="K967" s="76" t="s">
        <v>22</v>
      </c>
      <c r="L967" s="35" t="s">
        <v>111</v>
      </c>
      <c r="M967" s="48"/>
      <c r="N967" s="1"/>
      <c r="O967" s="101" t="str">
        <f>IF(AND(O966="",O968="")=TRUE,"",V967/SUM(V967:X967)*100)</f>
        <v/>
      </c>
      <c r="P967" s="45" t="str">
        <f>IF(AND(L966="",L968="")=TRUE,"",V967&amp;"勝"&amp;W967&amp;"敗"&amp;X967&amp;"引")</f>
        <v/>
      </c>
      <c r="U967" s="95"/>
      <c r="V967" s="95">
        <f>IF(U966=2,V963+1,IF(U966=0,0,V963))</f>
        <v>0</v>
      </c>
      <c r="W967" s="95">
        <f>IF(U966=3,W963+1,IF(U966=0,0,W963))</f>
        <v>0</v>
      </c>
      <c r="X967" s="95">
        <f>IF(U966=1,X963+1,X963)</f>
        <v>0</v>
      </c>
    </row>
    <row r="968" spans="1:24" ht="21" customHeight="1" thickBot="1">
      <c r="A968" s="6"/>
      <c r="B968" s="7"/>
      <c r="C968" s="7"/>
      <c r="D968" s="75"/>
      <c r="E968" s="17"/>
      <c r="F968" s="80"/>
      <c r="G968" s="105">
        <v>10000</v>
      </c>
      <c r="H968" s="67">
        <v>0.15</v>
      </c>
      <c r="I968" s="22">
        <f>E968+F968</f>
        <v>0</v>
      </c>
      <c r="J968" s="57">
        <f>I968-H968</f>
        <v>-0.15</v>
      </c>
      <c r="K968" s="57">
        <f>I968+H968</f>
        <v>0.15</v>
      </c>
      <c r="L968" s="53"/>
      <c r="M968" s="53"/>
      <c r="N968" s="8"/>
      <c r="O968" s="103" t="str">
        <f>IF(L968&lt;&gt;"",IF(M968="○",100,IF(M968="×",-100,"")),"")</f>
        <v/>
      </c>
      <c r="P968" s="54" t="str">
        <f>IF(M968="○","勝",IF(M968="×","敗",""))</f>
        <v/>
      </c>
      <c r="Q968" s="185"/>
      <c r="R968" s="186"/>
      <c r="S968" s="186"/>
      <c r="T968" s="187"/>
      <c r="U968" s="95"/>
      <c r="V968" s="95"/>
      <c r="W968" s="95"/>
      <c r="X968" s="95"/>
    </row>
    <row r="969" spans="1:24" ht="21" customHeight="1">
      <c r="A969" s="9" t="s">
        <v>112</v>
      </c>
      <c r="B969" s="28" t="s">
        <v>40</v>
      </c>
      <c r="C969" s="28" t="s">
        <v>37</v>
      </c>
      <c r="D969" s="61" t="s">
        <v>39</v>
      </c>
      <c r="E969" s="15" t="s">
        <v>41</v>
      </c>
      <c r="F969" s="61" t="s">
        <v>27</v>
      </c>
      <c r="G969" s="51" t="s">
        <v>28</v>
      </c>
      <c r="H969" s="64" t="s">
        <v>43</v>
      </c>
      <c r="I969" s="21" t="s">
        <v>20</v>
      </c>
      <c r="J969" s="31" t="s">
        <v>21</v>
      </c>
      <c r="K969" s="31" t="s">
        <v>22</v>
      </c>
      <c r="L969" s="32" t="s">
        <v>111</v>
      </c>
      <c r="M969" s="36" t="s">
        <v>46</v>
      </c>
      <c r="N969" s="33" t="s">
        <v>113</v>
      </c>
      <c r="O969" s="100" t="s">
        <v>12</v>
      </c>
      <c r="P969" s="34" t="s">
        <v>13</v>
      </c>
      <c r="U969" s="95"/>
      <c r="V969" s="95"/>
      <c r="W969" s="95"/>
      <c r="X969" s="95"/>
    </row>
    <row r="970" spans="1:24" ht="21" customHeight="1">
      <c r="A970" s="4"/>
      <c r="B970" s="3"/>
      <c r="C970" s="3"/>
      <c r="D970" s="135"/>
      <c r="E970" s="16"/>
      <c r="F970" s="79"/>
      <c r="G970" s="68">
        <v>10000</v>
      </c>
      <c r="H970" s="65">
        <v>0.15</v>
      </c>
      <c r="I970" s="19">
        <f>E970+F970</f>
        <v>0</v>
      </c>
      <c r="J970" s="2">
        <f>I970+H970</f>
        <v>0.15</v>
      </c>
      <c r="K970" s="2">
        <f>I970-H970</f>
        <v>-0.15</v>
      </c>
      <c r="L970" s="47"/>
      <c r="M970" s="47"/>
      <c r="N970" s="1"/>
      <c r="O970" s="101" t="str">
        <f>IF(L970&lt;&gt;"",IF(M970="○",100,IF(M970="×",-100,"")),"")</f>
        <v/>
      </c>
      <c r="P970" s="45" t="str">
        <f>IF(M970="○","勝",IF(M970="×","敗",""))</f>
        <v/>
      </c>
      <c r="U970" s="95">
        <f>IF(AND(V970="",W970="")=TRUE,0,IF(AND(V970="勝",W970="敗")=TRUE,1,IF(AND(W970="勝",V970="敗")=TRUE,1,IF(AND(V970="勝",W970="")=TRUE,2,IF(AND(W970="勝",V970="")=TRUE,2,IF(AND(V970="敗",W970="")=TRUE,3,IF(AND(W970="敗",V970="")=TRUE,3,0)))))))</f>
        <v>0</v>
      </c>
      <c r="V970" s="95" t="str">
        <f>IF(L970="","",P970)</f>
        <v/>
      </c>
      <c r="W970" s="95" t="str">
        <f>IF(L972="","",P972)</f>
        <v/>
      </c>
      <c r="X970" s="95"/>
    </row>
    <row r="971" spans="1:24" ht="21" customHeight="1">
      <c r="A971" s="5">
        <v>242</v>
      </c>
      <c r="B971" s="140"/>
      <c r="C971" s="141" t="str">
        <f>IF(B971="","",TEXT(B971,"(aaa)"))</f>
        <v/>
      </c>
      <c r="D971" s="62" t="s">
        <v>39</v>
      </c>
      <c r="E971" s="11" t="s">
        <v>42</v>
      </c>
      <c r="F971" s="70" t="s">
        <v>27</v>
      </c>
      <c r="G971" s="63" t="s">
        <v>28</v>
      </c>
      <c r="H971" s="66" t="s">
        <v>44</v>
      </c>
      <c r="I971" s="20" t="s">
        <v>19</v>
      </c>
      <c r="J971" s="76" t="s">
        <v>21</v>
      </c>
      <c r="K971" s="76" t="s">
        <v>22</v>
      </c>
      <c r="L971" s="35" t="s">
        <v>111</v>
      </c>
      <c r="M971" s="48"/>
      <c r="N971" s="1"/>
      <c r="O971" s="101" t="str">
        <f>IF(AND(O970="",O972="")=TRUE,"",V971/SUM(V971:X971)*100)</f>
        <v/>
      </c>
      <c r="P971" s="45" t="str">
        <f>IF(AND(L970="",L972="")=TRUE,"",V971&amp;"勝"&amp;W971&amp;"敗"&amp;X971&amp;"引")</f>
        <v/>
      </c>
      <c r="U971" s="95"/>
      <c r="V971" s="95">
        <f>IF(U970=2,V967+1,IF(U970=0,0,V967))</f>
        <v>0</v>
      </c>
      <c r="W971" s="95">
        <f>IF(U970=3,W967+1,IF(U970=0,0,W967))</f>
        <v>0</v>
      </c>
      <c r="X971" s="95">
        <f>IF(U970=1,X967+1,X967)</f>
        <v>0</v>
      </c>
    </row>
    <row r="972" spans="1:24" ht="21" customHeight="1" thickBot="1">
      <c r="A972" s="6"/>
      <c r="B972" s="7"/>
      <c r="C972" s="7"/>
      <c r="D972" s="75"/>
      <c r="E972" s="17"/>
      <c r="F972" s="80"/>
      <c r="G972" s="105">
        <v>10000</v>
      </c>
      <c r="H972" s="67">
        <v>0.15</v>
      </c>
      <c r="I972" s="22">
        <f>E972+F972</f>
        <v>0</v>
      </c>
      <c r="J972" s="57">
        <f>I972-H972</f>
        <v>-0.15</v>
      </c>
      <c r="K972" s="57">
        <f>I972+H972</f>
        <v>0.15</v>
      </c>
      <c r="L972" s="53"/>
      <c r="M972" s="53"/>
      <c r="N972" s="8"/>
      <c r="O972" s="103" t="str">
        <f>IF(L972&lt;&gt;"",IF(M972="○",100,IF(M972="×",-100,"")),"")</f>
        <v/>
      </c>
      <c r="P972" s="54" t="str">
        <f>IF(M972="○","勝",IF(M972="×","敗",""))</f>
        <v/>
      </c>
      <c r="Q972" s="185"/>
      <c r="R972" s="186"/>
      <c r="S972" s="186"/>
      <c r="T972" s="187"/>
      <c r="U972" s="95"/>
      <c r="V972" s="95"/>
      <c r="W972" s="95"/>
      <c r="X972" s="95"/>
    </row>
    <row r="973" spans="1:24" ht="21" customHeight="1">
      <c r="A973" s="9" t="s">
        <v>112</v>
      </c>
      <c r="B973" s="28" t="s">
        <v>40</v>
      </c>
      <c r="C973" s="28" t="s">
        <v>37</v>
      </c>
      <c r="D973" s="61" t="s">
        <v>39</v>
      </c>
      <c r="E973" s="15" t="s">
        <v>41</v>
      </c>
      <c r="F973" s="61" t="s">
        <v>27</v>
      </c>
      <c r="G973" s="51" t="s">
        <v>28</v>
      </c>
      <c r="H973" s="64" t="s">
        <v>43</v>
      </c>
      <c r="I973" s="21" t="s">
        <v>20</v>
      </c>
      <c r="J973" s="31" t="s">
        <v>21</v>
      </c>
      <c r="K973" s="31" t="s">
        <v>22</v>
      </c>
      <c r="L973" s="32" t="s">
        <v>111</v>
      </c>
      <c r="M973" s="36" t="s">
        <v>46</v>
      </c>
      <c r="N973" s="33" t="s">
        <v>113</v>
      </c>
      <c r="O973" s="100" t="s">
        <v>12</v>
      </c>
      <c r="P973" s="34" t="s">
        <v>13</v>
      </c>
      <c r="U973" s="95"/>
      <c r="V973" s="95"/>
      <c r="W973" s="95"/>
      <c r="X973" s="95"/>
    </row>
    <row r="974" spans="1:24" ht="21" customHeight="1">
      <c r="A974" s="4"/>
      <c r="B974" s="3"/>
      <c r="C974" s="3"/>
      <c r="D974" s="135"/>
      <c r="E974" s="16"/>
      <c r="F974" s="79"/>
      <c r="G974" s="68">
        <v>10000</v>
      </c>
      <c r="H974" s="65">
        <v>0.15</v>
      </c>
      <c r="I974" s="19">
        <f>E974+F974</f>
        <v>0</v>
      </c>
      <c r="J974" s="2">
        <f>I974+H974</f>
        <v>0.15</v>
      </c>
      <c r="K974" s="2">
        <f>I974-H974</f>
        <v>-0.15</v>
      </c>
      <c r="L974" s="47"/>
      <c r="M974" s="47"/>
      <c r="N974" s="1"/>
      <c r="O974" s="101" t="str">
        <f>IF(L974&lt;&gt;"",IF(M974="○",100,IF(M974="×",-100,"")),"")</f>
        <v/>
      </c>
      <c r="P974" s="45" t="str">
        <f>IF(M974="○","勝",IF(M974="×","敗",""))</f>
        <v/>
      </c>
      <c r="U974" s="95">
        <f>IF(AND(V974="",W974="")=TRUE,0,IF(AND(V974="勝",W974="敗")=TRUE,1,IF(AND(W974="勝",V974="敗")=TRUE,1,IF(AND(V974="勝",W974="")=TRUE,2,IF(AND(W974="勝",V974="")=TRUE,2,IF(AND(V974="敗",W974="")=TRUE,3,IF(AND(W974="敗",V974="")=TRUE,3,0)))))))</f>
        <v>0</v>
      </c>
      <c r="V974" s="95" t="str">
        <f>IF(L974="","",P974)</f>
        <v/>
      </c>
      <c r="W974" s="95" t="str">
        <f>IF(L976="","",P976)</f>
        <v/>
      </c>
      <c r="X974" s="95"/>
    </row>
    <row r="975" spans="1:24" ht="21" customHeight="1">
      <c r="A975" s="5">
        <v>243</v>
      </c>
      <c r="B975" s="140"/>
      <c r="C975" s="141" t="str">
        <f>IF(B975="","",TEXT(B975,"(aaa)"))</f>
        <v/>
      </c>
      <c r="D975" s="62" t="s">
        <v>39</v>
      </c>
      <c r="E975" s="11" t="s">
        <v>42</v>
      </c>
      <c r="F975" s="70" t="s">
        <v>27</v>
      </c>
      <c r="G975" s="63" t="s">
        <v>28</v>
      </c>
      <c r="H975" s="66" t="s">
        <v>44</v>
      </c>
      <c r="I975" s="20" t="s">
        <v>19</v>
      </c>
      <c r="J975" s="76" t="s">
        <v>21</v>
      </c>
      <c r="K975" s="76" t="s">
        <v>22</v>
      </c>
      <c r="L975" s="35" t="s">
        <v>111</v>
      </c>
      <c r="M975" s="48"/>
      <c r="N975" s="1"/>
      <c r="O975" s="101" t="str">
        <f>IF(AND(O974="",O976="")=TRUE,"",V975/SUM(V975:X975)*100)</f>
        <v/>
      </c>
      <c r="P975" s="45" t="str">
        <f>IF(AND(L974="",L976="")=TRUE,"",V975&amp;"勝"&amp;W975&amp;"敗"&amp;X975&amp;"引")</f>
        <v/>
      </c>
      <c r="U975" s="95"/>
      <c r="V975" s="95">
        <f>IF(U974=2,V971+1,IF(U974=0,0,V971))</f>
        <v>0</v>
      </c>
      <c r="W975" s="95">
        <f>IF(U974=3,W971+1,IF(U974=0,0,W971))</f>
        <v>0</v>
      </c>
      <c r="X975" s="95">
        <f>IF(U974=1,X971+1,X971)</f>
        <v>0</v>
      </c>
    </row>
    <row r="976" spans="1:24" ht="21" customHeight="1" thickBot="1">
      <c r="A976" s="6"/>
      <c r="B976" s="7"/>
      <c r="C976" s="7"/>
      <c r="D976" s="75"/>
      <c r="E976" s="17"/>
      <c r="F976" s="80"/>
      <c r="G976" s="105">
        <v>10000</v>
      </c>
      <c r="H976" s="67">
        <v>0.15</v>
      </c>
      <c r="I976" s="22">
        <f>E976+F976</f>
        <v>0</v>
      </c>
      <c r="J976" s="57">
        <f>I976-H976</f>
        <v>-0.15</v>
      </c>
      <c r="K976" s="57">
        <f>I976+H976</f>
        <v>0.15</v>
      </c>
      <c r="L976" s="53"/>
      <c r="M976" s="53"/>
      <c r="N976" s="8"/>
      <c r="O976" s="103" t="str">
        <f>IF(L976&lt;&gt;"",IF(M976="○",100,IF(M976="×",-100,"")),"")</f>
        <v/>
      </c>
      <c r="P976" s="54" t="str">
        <f>IF(M976="○","勝",IF(M976="×","敗",""))</f>
        <v/>
      </c>
      <c r="Q976" s="185"/>
      <c r="R976" s="186"/>
      <c r="S976" s="186"/>
      <c r="T976" s="187"/>
      <c r="U976" s="95"/>
      <c r="V976" s="95"/>
      <c r="W976" s="95"/>
      <c r="X976" s="95"/>
    </row>
    <row r="977" spans="1:24" ht="21" customHeight="1">
      <c r="A977" s="9" t="s">
        <v>112</v>
      </c>
      <c r="B977" s="28" t="s">
        <v>40</v>
      </c>
      <c r="C977" s="28" t="s">
        <v>37</v>
      </c>
      <c r="D977" s="61" t="s">
        <v>39</v>
      </c>
      <c r="E977" s="15" t="s">
        <v>41</v>
      </c>
      <c r="F977" s="61" t="s">
        <v>27</v>
      </c>
      <c r="G977" s="51" t="s">
        <v>28</v>
      </c>
      <c r="H977" s="64" t="s">
        <v>43</v>
      </c>
      <c r="I977" s="21" t="s">
        <v>20</v>
      </c>
      <c r="J977" s="31" t="s">
        <v>21</v>
      </c>
      <c r="K977" s="31" t="s">
        <v>22</v>
      </c>
      <c r="L977" s="32" t="s">
        <v>111</v>
      </c>
      <c r="M977" s="36" t="s">
        <v>46</v>
      </c>
      <c r="N977" s="33" t="s">
        <v>113</v>
      </c>
      <c r="O977" s="100" t="s">
        <v>12</v>
      </c>
      <c r="P977" s="34" t="s">
        <v>13</v>
      </c>
      <c r="U977" s="95"/>
      <c r="V977" s="95"/>
      <c r="W977" s="95"/>
      <c r="X977" s="95"/>
    </row>
    <row r="978" spans="1:24" ht="21" customHeight="1">
      <c r="A978" s="4"/>
      <c r="B978" s="3"/>
      <c r="C978" s="3"/>
      <c r="D978" s="135"/>
      <c r="E978" s="16"/>
      <c r="F978" s="79"/>
      <c r="G978" s="68">
        <v>10000</v>
      </c>
      <c r="H978" s="65">
        <v>0.15</v>
      </c>
      <c r="I978" s="19">
        <f>E978+F978</f>
        <v>0</v>
      </c>
      <c r="J978" s="2">
        <f>I978+H978</f>
        <v>0.15</v>
      </c>
      <c r="K978" s="2">
        <f>I978-H978</f>
        <v>-0.15</v>
      </c>
      <c r="L978" s="47"/>
      <c r="M978" s="47"/>
      <c r="N978" s="1"/>
      <c r="O978" s="101" t="str">
        <f>IF(L978&lt;&gt;"",IF(M978="○",100,IF(M978="×",-100,"")),"")</f>
        <v/>
      </c>
      <c r="P978" s="45" t="str">
        <f>IF(M978="○","勝",IF(M978="×","敗",""))</f>
        <v/>
      </c>
      <c r="U978" s="95">
        <f>IF(AND(V978="",W978="")=TRUE,0,IF(AND(V978="勝",W978="敗")=TRUE,1,IF(AND(W978="勝",V978="敗")=TRUE,1,IF(AND(V978="勝",W978="")=TRUE,2,IF(AND(W978="勝",V978="")=TRUE,2,IF(AND(V978="敗",W978="")=TRUE,3,IF(AND(W978="敗",V978="")=TRUE,3,0)))))))</f>
        <v>0</v>
      </c>
      <c r="V978" s="95" t="str">
        <f>IF(L978="","",P978)</f>
        <v/>
      </c>
      <c r="W978" s="95" t="str">
        <f>IF(L980="","",P980)</f>
        <v/>
      </c>
      <c r="X978" s="95"/>
    </row>
    <row r="979" spans="1:24" ht="21" customHeight="1">
      <c r="A979" s="5">
        <v>244</v>
      </c>
      <c r="B979" s="140"/>
      <c r="C979" s="141" t="str">
        <f>IF(B979="","",TEXT(B979,"(aaa)"))</f>
        <v/>
      </c>
      <c r="D979" s="62" t="s">
        <v>39</v>
      </c>
      <c r="E979" s="11" t="s">
        <v>42</v>
      </c>
      <c r="F979" s="70" t="s">
        <v>27</v>
      </c>
      <c r="G979" s="63" t="s">
        <v>28</v>
      </c>
      <c r="H979" s="66" t="s">
        <v>44</v>
      </c>
      <c r="I979" s="20" t="s">
        <v>19</v>
      </c>
      <c r="J979" s="76" t="s">
        <v>21</v>
      </c>
      <c r="K979" s="76" t="s">
        <v>22</v>
      </c>
      <c r="L979" s="35" t="s">
        <v>111</v>
      </c>
      <c r="M979" s="48"/>
      <c r="N979" s="1"/>
      <c r="O979" s="101" t="str">
        <f>IF(AND(O978="",O980="")=TRUE,"",V979/SUM(V979:X979)*100)</f>
        <v/>
      </c>
      <c r="P979" s="45" t="str">
        <f>IF(AND(L978="",L980="")=TRUE,"",V979&amp;"勝"&amp;W979&amp;"敗"&amp;X979&amp;"引")</f>
        <v/>
      </c>
      <c r="U979" s="95"/>
      <c r="V979" s="95">
        <f>IF(U978=2,V975+1,IF(U978=0,0,V975))</f>
        <v>0</v>
      </c>
      <c r="W979" s="95">
        <f>IF(U978=3,W975+1,IF(U978=0,0,W975))</f>
        <v>0</v>
      </c>
      <c r="X979" s="95">
        <f>IF(U978=1,X975+1,X975)</f>
        <v>0</v>
      </c>
    </row>
    <row r="980" spans="1:24" ht="21" customHeight="1" thickBot="1">
      <c r="A980" s="6"/>
      <c r="B980" s="7"/>
      <c r="C980" s="7"/>
      <c r="D980" s="75"/>
      <c r="E980" s="17"/>
      <c r="F980" s="80"/>
      <c r="G980" s="105">
        <v>10000</v>
      </c>
      <c r="H980" s="67">
        <v>0.15</v>
      </c>
      <c r="I980" s="22">
        <f>E980+F980</f>
        <v>0</v>
      </c>
      <c r="J980" s="57">
        <f>I980-H980</f>
        <v>-0.15</v>
      </c>
      <c r="K980" s="57">
        <f>I980+H980</f>
        <v>0.15</v>
      </c>
      <c r="L980" s="53"/>
      <c r="M980" s="53"/>
      <c r="N980" s="8"/>
      <c r="O980" s="103" t="str">
        <f>IF(L980&lt;&gt;"",IF(M980="○",100,IF(M980="×",-100,"")),"")</f>
        <v/>
      </c>
      <c r="P980" s="54" t="str">
        <f>IF(M980="○","勝",IF(M980="×","敗",""))</f>
        <v/>
      </c>
      <c r="Q980" s="185"/>
      <c r="R980" s="186"/>
      <c r="S980" s="186"/>
      <c r="T980" s="187"/>
      <c r="U980" s="95"/>
      <c r="V980" s="95"/>
      <c r="W980" s="95"/>
      <c r="X980" s="95"/>
    </row>
    <row r="981" spans="1:24" ht="21" customHeight="1">
      <c r="A981" s="9" t="s">
        <v>112</v>
      </c>
      <c r="B981" s="28" t="s">
        <v>40</v>
      </c>
      <c r="C981" s="28" t="s">
        <v>37</v>
      </c>
      <c r="D981" s="61" t="s">
        <v>39</v>
      </c>
      <c r="E981" s="15" t="s">
        <v>41</v>
      </c>
      <c r="F981" s="61" t="s">
        <v>27</v>
      </c>
      <c r="G981" s="51" t="s">
        <v>28</v>
      </c>
      <c r="H981" s="64" t="s">
        <v>43</v>
      </c>
      <c r="I981" s="21" t="s">
        <v>20</v>
      </c>
      <c r="J981" s="31" t="s">
        <v>21</v>
      </c>
      <c r="K981" s="31" t="s">
        <v>22</v>
      </c>
      <c r="L981" s="32" t="s">
        <v>111</v>
      </c>
      <c r="M981" s="36" t="s">
        <v>46</v>
      </c>
      <c r="N981" s="33" t="s">
        <v>113</v>
      </c>
      <c r="O981" s="100" t="s">
        <v>12</v>
      </c>
      <c r="P981" s="34" t="s">
        <v>13</v>
      </c>
      <c r="U981" s="95"/>
      <c r="V981" s="95"/>
      <c r="W981" s="95"/>
      <c r="X981" s="95"/>
    </row>
    <row r="982" spans="1:24" ht="21" customHeight="1">
      <c r="A982" s="4"/>
      <c r="B982" s="3"/>
      <c r="C982" s="3"/>
      <c r="D982" s="135"/>
      <c r="E982" s="16"/>
      <c r="F982" s="79"/>
      <c r="G982" s="68">
        <v>10000</v>
      </c>
      <c r="H982" s="65">
        <v>0.15</v>
      </c>
      <c r="I982" s="19">
        <f>E982+F982</f>
        <v>0</v>
      </c>
      <c r="J982" s="2">
        <f>I982+H982</f>
        <v>0.15</v>
      </c>
      <c r="K982" s="2">
        <f>I982-H982</f>
        <v>-0.15</v>
      </c>
      <c r="L982" s="47"/>
      <c r="M982" s="47"/>
      <c r="N982" s="1"/>
      <c r="O982" s="101" t="str">
        <f>IF(L982&lt;&gt;"",IF(M982="○",100,IF(M982="×",-100,"")),"")</f>
        <v/>
      </c>
      <c r="P982" s="45" t="str">
        <f>IF(M982="○","勝",IF(M982="×","敗",""))</f>
        <v/>
      </c>
      <c r="U982" s="95">
        <f>IF(AND(V982="",W982="")=TRUE,0,IF(AND(V982="勝",W982="敗")=TRUE,1,IF(AND(W982="勝",V982="敗")=TRUE,1,IF(AND(V982="勝",W982="")=TRUE,2,IF(AND(W982="勝",V982="")=TRUE,2,IF(AND(V982="敗",W982="")=TRUE,3,IF(AND(W982="敗",V982="")=TRUE,3,0)))))))</f>
        <v>0</v>
      </c>
      <c r="V982" s="95" t="str">
        <f>IF(L982="","",P982)</f>
        <v/>
      </c>
      <c r="W982" s="95" t="str">
        <f>IF(L984="","",P984)</f>
        <v/>
      </c>
      <c r="X982" s="95"/>
    </row>
    <row r="983" spans="1:24" ht="21" customHeight="1">
      <c r="A983" s="5">
        <v>245</v>
      </c>
      <c r="B983" s="140"/>
      <c r="C983" s="141" t="str">
        <f>IF(B983="","",TEXT(B983,"(aaa)"))</f>
        <v/>
      </c>
      <c r="D983" s="62" t="s">
        <v>39</v>
      </c>
      <c r="E983" s="11" t="s">
        <v>42</v>
      </c>
      <c r="F983" s="70" t="s">
        <v>27</v>
      </c>
      <c r="G983" s="63" t="s">
        <v>28</v>
      </c>
      <c r="H983" s="66" t="s">
        <v>44</v>
      </c>
      <c r="I983" s="20" t="s">
        <v>19</v>
      </c>
      <c r="J983" s="76" t="s">
        <v>21</v>
      </c>
      <c r="K983" s="76" t="s">
        <v>22</v>
      </c>
      <c r="L983" s="35" t="s">
        <v>111</v>
      </c>
      <c r="M983" s="48"/>
      <c r="N983" s="1"/>
      <c r="O983" s="101" t="str">
        <f>IF(AND(O982="",O984="")=TRUE,"",V983/SUM(V983:X983)*100)</f>
        <v/>
      </c>
      <c r="P983" s="45" t="str">
        <f>IF(AND(L982="",L984="")=TRUE,"",V983&amp;"勝"&amp;W983&amp;"敗"&amp;X983&amp;"引")</f>
        <v/>
      </c>
      <c r="U983" s="95"/>
      <c r="V983" s="95">
        <f>IF(U982=2,V979+1,IF(U982=0,0,V979))</f>
        <v>0</v>
      </c>
      <c r="W983" s="95">
        <f>IF(U982=3,W979+1,IF(U982=0,0,W979))</f>
        <v>0</v>
      </c>
      <c r="X983" s="95">
        <f>IF(U982=1,X979+1,X979)</f>
        <v>0</v>
      </c>
    </row>
    <row r="984" spans="1:24" ht="21" customHeight="1" thickBot="1">
      <c r="A984" s="6"/>
      <c r="B984" s="7"/>
      <c r="C984" s="7"/>
      <c r="D984" s="75"/>
      <c r="E984" s="17"/>
      <c r="F984" s="80"/>
      <c r="G984" s="105">
        <v>10000</v>
      </c>
      <c r="H984" s="67">
        <v>0.15</v>
      </c>
      <c r="I984" s="22">
        <f>E984+F984</f>
        <v>0</v>
      </c>
      <c r="J984" s="57">
        <f>I984-H984</f>
        <v>-0.15</v>
      </c>
      <c r="K984" s="57">
        <f>I984+H984</f>
        <v>0.15</v>
      </c>
      <c r="L984" s="53"/>
      <c r="M984" s="53"/>
      <c r="N984" s="8"/>
      <c r="O984" s="103" t="str">
        <f>IF(L984&lt;&gt;"",IF(M984="○",100,IF(M984="×",-100,"")),"")</f>
        <v/>
      </c>
      <c r="P984" s="54" t="str">
        <f>IF(M984="○","勝",IF(M984="×","敗",""))</f>
        <v/>
      </c>
      <c r="Q984" s="185"/>
      <c r="R984" s="186"/>
      <c r="S984" s="186"/>
      <c r="T984" s="187"/>
      <c r="U984" s="95"/>
      <c r="V984" s="95"/>
      <c r="W984" s="95"/>
      <c r="X984" s="95"/>
    </row>
    <row r="985" spans="1:24" ht="21" customHeight="1">
      <c r="A985" s="9" t="s">
        <v>112</v>
      </c>
      <c r="B985" s="28" t="s">
        <v>40</v>
      </c>
      <c r="C985" s="28" t="s">
        <v>37</v>
      </c>
      <c r="D985" s="61" t="s">
        <v>39</v>
      </c>
      <c r="E985" s="15" t="s">
        <v>41</v>
      </c>
      <c r="F985" s="61" t="s">
        <v>27</v>
      </c>
      <c r="G985" s="51" t="s">
        <v>28</v>
      </c>
      <c r="H985" s="64" t="s">
        <v>43</v>
      </c>
      <c r="I985" s="21" t="s">
        <v>20</v>
      </c>
      <c r="J985" s="31" t="s">
        <v>21</v>
      </c>
      <c r="K985" s="31" t="s">
        <v>22</v>
      </c>
      <c r="L985" s="32" t="s">
        <v>111</v>
      </c>
      <c r="M985" s="36" t="s">
        <v>46</v>
      </c>
      <c r="N985" s="33" t="s">
        <v>113</v>
      </c>
      <c r="O985" s="100" t="s">
        <v>12</v>
      </c>
      <c r="P985" s="34" t="s">
        <v>13</v>
      </c>
      <c r="U985" s="95"/>
      <c r="V985" s="95"/>
      <c r="W985" s="95"/>
      <c r="X985" s="95"/>
    </row>
    <row r="986" spans="1:24" ht="21" customHeight="1">
      <c r="A986" s="4"/>
      <c r="B986" s="3"/>
      <c r="C986" s="3"/>
      <c r="D986" s="135"/>
      <c r="E986" s="16"/>
      <c r="F986" s="79"/>
      <c r="G986" s="68">
        <v>10000</v>
      </c>
      <c r="H986" s="65">
        <v>0.15</v>
      </c>
      <c r="I986" s="19">
        <f>E986+F986</f>
        <v>0</v>
      </c>
      <c r="J986" s="2">
        <f>I986+H986</f>
        <v>0.15</v>
      </c>
      <c r="K986" s="2">
        <f>I986-H986</f>
        <v>-0.15</v>
      </c>
      <c r="L986" s="47"/>
      <c r="M986" s="47"/>
      <c r="N986" s="1"/>
      <c r="O986" s="101" t="str">
        <f>IF(L986&lt;&gt;"",IF(M986="○",100,IF(M986="×",-100,"")),"")</f>
        <v/>
      </c>
      <c r="P986" s="45" t="str">
        <f>IF(M986="○","勝",IF(M986="×","敗",""))</f>
        <v/>
      </c>
      <c r="U986" s="95">
        <f>IF(AND(V986="",W986="")=TRUE,0,IF(AND(V986="勝",W986="敗")=TRUE,1,IF(AND(W986="勝",V986="敗")=TRUE,1,IF(AND(V986="勝",W986="")=TRUE,2,IF(AND(W986="勝",V986="")=TRUE,2,IF(AND(V986="敗",W986="")=TRUE,3,IF(AND(W986="敗",V986="")=TRUE,3,0)))))))</f>
        <v>0</v>
      </c>
      <c r="V986" s="95" t="str">
        <f>IF(L986="","",P986)</f>
        <v/>
      </c>
      <c r="W986" s="95" t="str">
        <f>IF(L988="","",P988)</f>
        <v/>
      </c>
      <c r="X986" s="95"/>
    </row>
    <row r="987" spans="1:24" ht="21" customHeight="1">
      <c r="A987" s="5">
        <v>246</v>
      </c>
      <c r="B987" s="140"/>
      <c r="C987" s="141" t="str">
        <f>IF(B987="","",TEXT(B987,"(aaa)"))</f>
        <v/>
      </c>
      <c r="D987" s="62" t="s">
        <v>39</v>
      </c>
      <c r="E987" s="11" t="s">
        <v>42</v>
      </c>
      <c r="F987" s="70" t="s">
        <v>27</v>
      </c>
      <c r="G987" s="63" t="s">
        <v>28</v>
      </c>
      <c r="H987" s="66" t="s">
        <v>44</v>
      </c>
      <c r="I987" s="20" t="s">
        <v>19</v>
      </c>
      <c r="J987" s="76" t="s">
        <v>21</v>
      </c>
      <c r="K987" s="76" t="s">
        <v>22</v>
      </c>
      <c r="L987" s="35" t="s">
        <v>111</v>
      </c>
      <c r="M987" s="48"/>
      <c r="N987" s="1"/>
      <c r="O987" s="101" t="str">
        <f>IF(AND(O986="",O988="")=TRUE,"",V987/SUM(V987:X987)*100)</f>
        <v/>
      </c>
      <c r="P987" s="45" t="str">
        <f>IF(AND(L986="",L988="")=TRUE,"",V987&amp;"勝"&amp;W987&amp;"敗"&amp;X987&amp;"引")</f>
        <v/>
      </c>
      <c r="U987" s="95"/>
      <c r="V987" s="95">
        <f>IF(U986=2,V983+1,IF(U986=0,0,V983))</f>
        <v>0</v>
      </c>
      <c r="W987" s="95">
        <f>IF(U986=3,W983+1,IF(U986=0,0,W983))</f>
        <v>0</v>
      </c>
      <c r="X987" s="95">
        <f>IF(U986=1,X983+1,X983)</f>
        <v>0</v>
      </c>
    </row>
    <row r="988" spans="1:24" ht="21" customHeight="1" thickBot="1">
      <c r="A988" s="6"/>
      <c r="B988" s="7"/>
      <c r="C988" s="7"/>
      <c r="D988" s="75"/>
      <c r="E988" s="17"/>
      <c r="F988" s="80"/>
      <c r="G988" s="105">
        <v>10000</v>
      </c>
      <c r="H988" s="67">
        <v>0.15</v>
      </c>
      <c r="I988" s="22">
        <f>E988+F988</f>
        <v>0</v>
      </c>
      <c r="J988" s="57">
        <f>I988-H988</f>
        <v>-0.15</v>
      </c>
      <c r="K988" s="57">
        <f>I988+H988</f>
        <v>0.15</v>
      </c>
      <c r="L988" s="53"/>
      <c r="M988" s="53"/>
      <c r="N988" s="8"/>
      <c r="O988" s="103" t="str">
        <f>IF(L988&lt;&gt;"",IF(M988="○",100,IF(M988="×",-100,"")),"")</f>
        <v/>
      </c>
      <c r="P988" s="54" t="str">
        <f>IF(M988="○","勝",IF(M988="×","敗",""))</f>
        <v/>
      </c>
      <c r="Q988" s="185"/>
      <c r="R988" s="186"/>
      <c r="S988" s="186"/>
      <c r="T988" s="187"/>
      <c r="U988" s="95"/>
      <c r="V988" s="95"/>
      <c r="W988" s="95"/>
      <c r="X988" s="95"/>
    </row>
    <row r="989" spans="1:24" ht="21" customHeight="1">
      <c r="A989" s="9" t="s">
        <v>112</v>
      </c>
      <c r="B989" s="28" t="s">
        <v>40</v>
      </c>
      <c r="C989" s="28" t="s">
        <v>37</v>
      </c>
      <c r="D989" s="61" t="s">
        <v>39</v>
      </c>
      <c r="E989" s="15" t="s">
        <v>41</v>
      </c>
      <c r="F989" s="61" t="s">
        <v>27</v>
      </c>
      <c r="G989" s="51" t="s">
        <v>28</v>
      </c>
      <c r="H989" s="64" t="s">
        <v>43</v>
      </c>
      <c r="I989" s="21" t="s">
        <v>20</v>
      </c>
      <c r="J989" s="31" t="s">
        <v>21</v>
      </c>
      <c r="K989" s="31" t="s">
        <v>22</v>
      </c>
      <c r="L989" s="32" t="s">
        <v>111</v>
      </c>
      <c r="M989" s="36" t="s">
        <v>46</v>
      </c>
      <c r="N989" s="33" t="s">
        <v>113</v>
      </c>
      <c r="O989" s="100" t="s">
        <v>12</v>
      </c>
      <c r="P989" s="34" t="s">
        <v>13</v>
      </c>
      <c r="U989" s="95"/>
      <c r="V989" s="95"/>
      <c r="W989" s="95"/>
      <c r="X989" s="95"/>
    </row>
    <row r="990" spans="1:24" ht="21" customHeight="1">
      <c r="A990" s="4"/>
      <c r="B990" s="3"/>
      <c r="C990" s="3"/>
      <c r="D990" s="135"/>
      <c r="E990" s="16"/>
      <c r="F990" s="79"/>
      <c r="G990" s="68">
        <v>10000</v>
      </c>
      <c r="H990" s="65">
        <v>0.15</v>
      </c>
      <c r="I990" s="19">
        <f>E990+F990</f>
        <v>0</v>
      </c>
      <c r="J990" s="2">
        <f>I990+H990</f>
        <v>0.15</v>
      </c>
      <c r="K990" s="2">
        <f>I990-H990</f>
        <v>-0.15</v>
      </c>
      <c r="L990" s="47"/>
      <c r="M990" s="47"/>
      <c r="N990" s="1"/>
      <c r="O990" s="101" t="str">
        <f>IF(L990&lt;&gt;"",IF(M990="○",100,IF(M990="×",-100,"")),"")</f>
        <v/>
      </c>
      <c r="P990" s="45" t="str">
        <f>IF(M990="○","勝",IF(M990="×","敗",""))</f>
        <v/>
      </c>
      <c r="U990" s="95">
        <f>IF(AND(V990="",W990="")=TRUE,0,IF(AND(V990="勝",W990="敗")=TRUE,1,IF(AND(W990="勝",V990="敗")=TRUE,1,IF(AND(V990="勝",W990="")=TRUE,2,IF(AND(W990="勝",V990="")=TRUE,2,IF(AND(V990="敗",W990="")=TRUE,3,IF(AND(W990="敗",V990="")=TRUE,3,0)))))))</f>
        <v>0</v>
      </c>
      <c r="V990" s="95" t="str">
        <f>IF(L990="","",P990)</f>
        <v/>
      </c>
      <c r="W990" s="95" t="str">
        <f>IF(L992="","",P992)</f>
        <v/>
      </c>
      <c r="X990" s="95"/>
    </row>
    <row r="991" spans="1:24" ht="21" customHeight="1">
      <c r="A991" s="5">
        <v>247</v>
      </c>
      <c r="B991" s="140"/>
      <c r="C991" s="141" t="str">
        <f>IF(B991="","",TEXT(B991,"(aaa)"))</f>
        <v/>
      </c>
      <c r="D991" s="62" t="s">
        <v>39</v>
      </c>
      <c r="E991" s="11" t="s">
        <v>42</v>
      </c>
      <c r="F991" s="70" t="s">
        <v>27</v>
      </c>
      <c r="G991" s="63" t="s">
        <v>28</v>
      </c>
      <c r="H991" s="66" t="s">
        <v>44</v>
      </c>
      <c r="I991" s="20" t="s">
        <v>19</v>
      </c>
      <c r="J991" s="76" t="s">
        <v>21</v>
      </c>
      <c r="K991" s="76" t="s">
        <v>22</v>
      </c>
      <c r="L991" s="35" t="s">
        <v>111</v>
      </c>
      <c r="M991" s="48"/>
      <c r="N991" s="1"/>
      <c r="O991" s="101" t="str">
        <f>IF(AND(O990="",O992="")=TRUE,"",V991/SUM(V991:X991)*100)</f>
        <v/>
      </c>
      <c r="P991" s="45" t="str">
        <f>IF(AND(L990="",L992="")=TRUE,"",V991&amp;"勝"&amp;W991&amp;"敗"&amp;X991&amp;"引")</f>
        <v/>
      </c>
      <c r="U991" s="95"/>
      <c r="V991" s="95">
        <f>IF(U990=2,V987+1,IF(U990=0,0,V987))</f>
        <v>0</v>
      </c>
      <c r="W991" s="95">
        <f>IF(U990=3,W987+1,IF(U990=0,0,W987))</f>
        <v>0</v>
      </c>
      <c r="X991" s="95">
        <f>IF(U990=1,X987+1,X987)</f>
        <v>0</v>
      </c>
    </row>
    <row r="992" spans="1:24" ht="21" customHeight="1" thickBot="1">
      <c r="A992" s="6"/>
      <c r="B992" s="7"/>
      <c r="C992" s="7"/>
      <c r="D992" s="75"/>
      <c r="E992" s="17"/>
      <c r="F992" s="80"/>
      <c r="G992" s="105">
        <v>10000</v>
      </c>
      <c r="H992" s="67">
        <v>0.15</v>
      </c>
      <c r="I992" s="22">
        <f>E992+F992</f>
        <v>0</v>
      </c>
      <c r="J992" s="57">
        <f>I992-H992</f>
        <v>-0.15</v>
      </c>
      <c r="K992" s="57">
        <f>I992+H992</f>
        <v>0.15</v>
      </c>
      <c r="L992" s="53"/>
      <c r="M992" s="53"/>
      <c r="N992" s="8"/>
      <c r="O992" s="103" t="str">
        <f>IF(L992&lt;&gt;"",IF(M992="○",100,IF(M992="×",-100,"")),"")</f>
        <v/>
      </c>
      <c r="P992" s="54" t="str">
        <f>IF(M992="○","勝",IF(M992="×","敗",""))</f>
        <v/>
      </c>
      <c r="Q992" s="185"/>
      <c r="R992" s="186"/>
      <c r="S992" s="186"/>
      <c r="T992" s="187"/>
      <c r="U992" s="95"/>
      <c r="V992" s="95"/>
      <c r="W992" s="95"/>
      <c r="X992" s="95"/>
    </row>
    <row r="993" spans="1:24" ht="21" customHeight="1">
      <c r="A993" s="9" t="s">
        <v>112</v>
      </c>
      <c r="B993" s="28" t="s">
        <v>40</v>
      </c>
      <c r="C993" s="28" t="s">
        <v>37</v>
      </c>
      <c r="D993" s="61" t="s">
        <v>39</v>
      </c>
      <c r="E993" s="15" t="s">
        <v>41</v>
      </c>
      <c r="F993" s="61" t="s">
        <v>27</v>
      </c>
      <c r="G993" s="51" t="s">
        <v>28</v>
      </c>
      <c r="H993" s="64" t="s">
        <v>43</v>
      </c>
      <c r="I993" s="21" t="s">
        <v>20</v>
      </c>
      <c r="J993" s="31" t="s">
        <v>21</v>
      </c>
      <c r="K993" s="31" t="s">
        <v>22</v>
      </c>
      <c r="L993" s="32" t="s">
        <v>111</v>
      </c>
      <c r="M993" s="36" t="s">
        <v>46</v>
      </c>
      <c r="N993" s="33" t="s">
        <v>113</v>
      </c>
      <c r="O993" s="100" t="s">
        <v>12</v>
      </c>
      <c r="P993" s="34" t="s">
        <v>13</v>
      </c>
      <c r="U993" s="95"/>
      <c r="V993" s="95"/>
      <c r="W993" s="95"/>
      <c r="X993" s="95"/>
    </row>
    <row r="994" spans="1:24" ht="21" customHeight="1">
      <c r="A994" s="4"/>
      <c r="B994" s="3"/>
      <c r="C994" s="3"/>
      <c r="D994" s="135"/>
      <c r="E994" s="16"/>
      <c r="F994" s="79"/>
      <c r="G994" s="68">
        <v>10000</v>
      </c>
      <c r="H994" s="65">
        <v>0.15</v>
      </c>
      <c r="I994" s="19">
        <f>E994+F994</f>
        <v>0</v>
      </c>
      <c r="J994" s="2">
        <f>I994+H994</f>
        <v>0.15</v>
      </c>
      <c r="K994" s="2">
        <f>I994-H994</f>
        <v>-0.15</v>
      </c>
      <c r="L994" s="47"/>
      <c r="M994" s="47"/>
      <c r="N994" s="1"/>
      <c r="O994" s="101" t="str">
        <f>IF(L994&lt;&gt;"",IF(M994="○",100,IF(M994="×",-100,"")),"")</f>
        <v/>
      </c>
      <c r="P994" s="45" t="str">
        <f>IF(M994="○","勝",IF(M994="×","敗",""))</f>
        <v/>
      </c>
      <c r="U994" s="95">
        <f>IF(AND(V994="",W994="")=TRUE,0,IF(AND(V994="勝",W994="敗")=TRUE,1,IF(AND(W994="勝",V994="敗")=TRUE,1,IF(AND(V994="勝",W994="")=TRUE,2,IF(AND(W994="勝",V994="")=TRUE,2,IF(AND(V994="敗",W994="")=TRUE,3,IF(AND(W994="敗",V994="")=TRUE,3,0)))))))</f>
        <v>0</v>
      </c>
      <c r="V994" s="95" t="str">
        <f>IF(L994="","",P994)</f>
        <v/>
      </c>
      <c r="W994" s="95" t="str">
        <f>IF(L996="","",P996)</f>
        <v/>
      </c>
      <c r="X994" s="95"/>
    </row>
    <row r="995" spans="1:24" ht="21" customHeight="1">
      <c r="A995" s="5">
        <v>248</v>
      </c>
      <c r="B995" s="140"/>
      <c r="C995" s="141" t="str">
        <f>IF(B995="","",TEXT(B995,"(aaa)"))</f>
        <v/>
      </c>
      <c r="D995" s="62" t="s">
        <v>39</v>
      </c>
      <c r="E995" s="11" t="s">
        <v>42</v>
      </c>
      <c r="F995" s="70" t="s">
        <v>27</v>
      </c>
      <c r="G995" s="63" t="s">
        <v>28</v>
      </c>
      <c r="H995" s="66" t="s">
        <v>44</v>
      </c>
      <c r="I995" s="20" t="s">
        <v>19</v>
      </c>
      <c r="J995" s="76" t="s">
        <v>21</v>
      </c>
      <c r="K995" s="76" t="s">
        <v>22</v>
      </c>
      <c r="L995" s="35" t="s">
        <v>111</v>
      </c>
      <c r="M995" s="48"/>
      <c r="N995" s="1"/>
      <c r="O995" s="101" t="str">
        <f>IF(AND(O994="",O996="")=TRUE,"",V995/SUM(V995:X995)*100)</f>
        <v/>
      </c>
      <c r="P995" s="45" t="str">
        <f>IF(AND(L994="",L996="")=TRUE,"",V995&amp;"勝"&amp;W995&amp;"敗"&amp;X995&amp;"引")</f>
        <v/>
      </c>
      <c r="U995" s="95"/>
      <c r="V995" s="95">
        <f>IF(U994=2,V991+1,IF(U994=0,0,V991))</f>
        <v>0</v>
      </c>
      <c r="W995" s="95">
        <f>IF(U994=3,W991+1,IF(U994=0,0,W991))</f>
        <v>0</v>
      </c>
      <c r="X995" s="95">
        <f>IF(U994=1,X991+1,X991)</f>
        <v>0</v>
      </c>
    </row>
    <row r="996" spans="1:24" ht="21" customHeight="1" thickBot="1">
      <c r="A996" s="6"/>
      <c r="B996" s="7"/>
      <c r="C996" s="7"/>
      <c r="D996" s="75"/>
      <c r="E996" s="17"/>
      <c r="F996" s="80"/>
      <c r="G996" s="105">
        <v>10000</v>
      </c>
      <c r="H996" s="67">
        <v>0.15</v>
      </c>
      <c r="I996" s="22">
        <f>E996+F996</f>
        <v>0</v>
      </c>
      <c r="J996" s="57">
        <f>I996-H996</f>
        <v>-0.15</v>
      </c>
      <c r="K996" s="57">
        <f>I996+H996</f>
        <v>0.15</v>
      </c>
      <c r="L996" s="53"/>
      <c r="M996" s="53"/>
      <c r="N996" s="8"/>
      <c r="O996" s="103" t="str">
        <f>IF(L996&lt;&gt;"",IF(M996="○",100,IF(M996="×",-100,"")),"")</f>
        <v/>
      </c>
      <c r="P996" s="54" t="str">
        <f>IF(M996="○","勝",IF(M996="×","敗",""))</f>
        <v/>
      </c>
      <c r="Q996" s="185"/>
      <c r="R996" s="186"/>
      <c r="S996" s="186"/>
      <c r="T996" s="187"/>
      <c r="U996" s="95"/>
      <c r="V996" s="95"/>
      <c r="W996" s="95"/>
      <c r="X996" s="95"/>
    </row>
    <row r="997" spans="1:24" ht="21" customHeight="1">
      <c r="A997" s="9" t="s">
        <v>112</v>
      </c>
      <c r="B997" s="28" t="s">
        <v>40</v>
      </c>
      <c r="C997" s="28" t="s">
        <v>37</v>
      </c>
      <c r="D997" s="61" t="s">
        <v>39</v>
      </c>
      <c r="E997" s="15" t="s">
        <v>41</v>
      </c>
      <c r="F997" s="61" t="s">
        <v>27</v>
      </c>
      <c r="G997" s="51" t="s">
        <v>28</v>
      </c>
      <c r="H997" s="64" t="s">
        <v>43</v>
      </c>
      <c r="I997" s="21" t="s">
        <v>20</v>
      </c>
      <c r="J997" s="31" t="s">
        <v>21</v>
      </c>
      <c r="K997" s="31" t="s">
        <v>22</v>
      </c>
      <c r="L997" s="32" t="s">
        <v>111</v>
      </c>
      <c r="M997" s="36" t="s">
        <v>46</v>
      </c>
      <c r="N997" s="33" t="s">
        <v>113</v>
      </c>
      <c r="O997" s="100" t="s">
        <v>12</v>
      </c>
      <c r="P997" s="34" t="s">
        <v>13</v>
      </c>
      <c r="U997" s="95"/>
      <c r="V997" s="95"/>
      <c r="W997" s="95"/>
      <c r="X997" s="95"/>
    </row>
    <row r="998" spans="1:24" ht="21" customHeight="1">
      <c r="A998" s="4"/>
      <c r="B998" s="3"/>
      <c r="C998" s="3"/>
      <c r="D998" s="135"/>
      <c r="E998" s="16"/>
      <c r="F998" s="79"/>
      <c r="G998" s="68">
        <v>10000</v>
      </c>
      <c r="H998" s="65">
        <v>0.15</v>
      </c>
      <c r="I998" s="19">
        <f>E998+F998</f>
        <v>0</v>
      </c>
      <c r="J998" s="2">
        <f>I998+H998</f>
        <v>0.15</v>
      </c>
      <c r="K998" s="2">
        <f>I998-H998</f>
        <v>-0.15</v>
      </c>
      <c r="L998" s="47"/>
      <c r="M998" s="47"/>
      <c r="N998" s="1"/>
      <c r="O998" s="101" t="str">
        <f>IF(L998&lt;&gt;"",IF(M998="○",100,IF(M998="×",-100,"")),"")</f>
        <v/>
      </c>
      <c r="P998" s="45" t="str">
        <f>IF(M998="○","勝",IF(M998="×","敗",""))</f>
        <v/>
      </c>
      <c r="U998" s="95">
        <f>IF(AND(V998="",W998="")=TRUE,0,IF(AND(V998="勝",W998="敗")=TRUE,1,IF(AND(W998="勝",V998="敗")=TRUE,1,IF(AND(V998="勝",W998="")=TRUE,2,IF(AND(W998="勝",V998="")=TRUE,2,IF(AND(V998="敗",W998="")=TRUE,3,IF(AND(W998="敗",V998="")=TRUE,3,0)))))))</f>
        <v>0</v>
      </c>
      <c r="V998" s="95" t="str">
        <f>IF(L998="","",P998)</f>
        <v/>
      </c>
      <c r="W998" s="95" t="str">
        <f>IF(L1000="","",P1000)</f>
        <v/>
      </c>
      <c r="X998" s="95"/>
    </row>
    <row r="999" spans="1:24" ht="21" customHeight="1">
      <c r="A999" s="5">
        <v>249</v>
      </c>
      <c r="B999" s="140"/>
      <c r="C999" s="141" t="str">
        <f>IF(B999="","",TEXT(B999,"(aaa)"))</f>
        <v/>
      </c>
      <c r="D999" s="62" t="s">
        <v>39</v>
      </c>
      <c r="E999" s="11" t="s">
        <v>42</v>
      </c>
      <c r="F999" s="70" t="s">
        <v>27</v>
      </c>
      <c r="G999" s="63" t="s">
        <v>28</v>
      </c>
      <c r="H999" s="66" t="s">
        <v>44</v>
      </c>
      <c r="I999" s="20" t="s">
        <v>19</v>
      </c>
      <c r="J999" s="76" t="s">
        <v>21</v>
      </c>
      <c r="K999" s="76" t="s">
        <v>22</v>
      </c>
      <c r="L999" s="35" t="s">
        <v>111</v>
      </c>
      <c r="M999" s="48"/>
      <c r="N999" s="1"/>
      <c r="O999" s="101" t="str">
        <f>IF(AND(O998="",O1000="")=TRUE,"",V999/SUM(V999:X999)*100)</f>
        <v/>
      </c>
      <c r="P999" s="45" t="str">
        <f>IF(AND(L998="",L1000="")=TRUE,"",V999&amp;"勝"&amp;W999&amp;"敗"&amp;X999&amp;"引")</f>
        <v/>
      </c>
      <c r="U999" s="95"/>
      <c r="V999" s="95">
        <f>IF(U998=2,V995+1,IF(U998=0,0,V995))</f>
        <v>0</v>
      </c>
      <c r="W999" s="95">
        <f>IF(U998=3,W995+1,IF(U998=0,0,W995))</f>
        <v>0</v>
      </c>
      <c r="X999" s="95">
        <f>IF(U998=1,X995+1,X995)</f>
        <v>0</v>
      </c>
    </row>
    <row r="1000" spans="1:24" ht="21" customHeight="1" thickBot="1">
      <c r="A1000" s="6"/>
      <c r="B1000" s="7"/>
      <c r="C1000" s="7"/>
      <c r="D1000" s="75"/>
      <c r="E1000" s="17"/>
      <c r="F1000" s="80"/>
      <c r="G1000" s="105">
        <v>10000</v>
      </c>
      <c r="H1000" s="67">
        <v>0.15</v>
      </c>
      <c r="I1000" s="22">
        <f>E1000+F1000</f>
        <v>0</v>
      </c>
      <c r="J1000" s="57">
        <f>I1000-H1000</f>
        <v>-0.15</v>
      </c>
      <c r="K1000" s="57">
        <f>I1000+H1000</f>
        <v>0.15</v>
      </c>
      <c r="L1000" s="53"/>
      <c r="M1000" s="53"/>
      <c r="N1000" s="8"/>
      <c r="O1000" s="103" t="str">
        <f>IF(L1000&lt;&gt;"",IF(M1000="○",100,IF(M1000="×",-100,"")),"")</f>
        <v/>
      </c>
      <c r="P1000" s="54" t="str">
        <f>IF(M1000="○","勝",IF(M1000="×","敗",""))</f>
        <v/>
      </c>
      <c r="Q1000" s="185"/>
      <c r="R1000" s="186"/>
      <c r="S1000" s="186"/>
      <c r="T1000" s="187"/>
      <c r="U1000" s="95"/>
      <c r="V1000" s="95"/>
      <c r="W1000" s="95"/>
      <c r="X1000" s="95"/>
    </row>
    <row r="1001" spans="1:24" ht="21" customHeight="1"/>
    <row r="1002" spans="1:24" ht="21" customHeight="1"/>
    <row r="1003" spans="1:24" ht="21" customHeight="1"/>
    <row r="1004" spans="1:24" ht="21" customHeight="1"/>
    <row r="1005" spans="1:24" ht="21" customHeight="1"/>
    <row r="1006" spans="1:24" ht="21" customHeight="1"/>
    <row r="1007" spans="1:24" ht="21" customHeight="1"/>
    <row r="1008" spans="1:24" ht="21" customHeight="1"/>
    <row r="1009" ht="21" customHeight="1"/>
    <row r="1010" ht="21" customHeight="1"/>
    <row r="1011" ht="21" customHeight="1"/>
    <row r="1012" ht="21" customHeight="1"/>
    <row r="1013" ht="21" customHeight="1"/>
    <row r="1014" ht="21" customHeight="1"/>
    <row r="1015" ht="21" customHeight="1"/>
    <row r="1016" ht="21" customHeight="1"/>
    <row r="1017" ht="21" customHeight="1"/>
    <row r="1018" ht="21" customHeight="1"/>
    <row r="1019" ht="21" customHeight="1"/>
    <row r="1020" ht="21" customHeight="1"/>
    <row r="1021" ht="21" customHeight="1"/>
    <row r="1022" ht="21" customHeight="1"/>
    <row r="1023" ht="21" customHeight="1"/>
    <row r="1024" ht="21" customHeight="1"/>
    <row r="1025" ht="21" customHeight="1"/>
    <row r="1026" ht="21" customHeight="1"/>
    <row r="1027" ht="21" customHeight="1"/>
    <row r="1028" ht="21" customHeight="1"/>
    <row r="1029" ht="21" customHeight="1"/>
    <row r="1030" ht="21" customHeight="1"/>
    <row r="1031" ht="21" customHeight="1"/>
    <row r="1032" ht="21" customHeight="1"/>
    <row r="1033" ht="21" customHeight="1"/>
    <row r="1034" ht="21" customHeight="1"/>
    <row r="1035" ht="21" customHeight="1"/>
    <row r="1036" ht="21" customHeight="1"/>
    <row r="1037" ht="21" customHeight="1"/>
    <row r="1038" ht="21" customHeight="1"/>
    <row r="1039" ht="21" customHeight="1"/>
    <row r="1040" ht="21" customHeight="1"/>
    <row r="1041" ht="21" customHeight="1"/>
    <row r="1042" ht="21" customHeight="1"/>
    <row r="1043" ht="21" customHeight="1"/>
    <row r="1044" ht="21" customHeight="1"/>
    <row r="1045" ht="21" customHeight="1"/>
    <row r="1046" ht="21" customHeight="1"/>
    <row r="1047" ht="21" customHeight="1"/>
    <row r="1048" ht="21" customHeight="1"/>
    <row r="1049" ht="21" customHeight="1"/>
    <row r="1050" ht="21" customHeight="1"/>
    <row r="1051" ht="21" customHeight="1"/>
    <row r="1052" ht="21" customHeight="1"/>
    <row r="1053" ht="21" customHeight="1"/>
    <row r="1054" ht="21" customHeight="1"/>
    <row r="1055" ht="21" customHeight="1"/>
    <row r="1056" ht="21" customHeight="1"/>
    <row r="1057" ht="21" customHeight="1"/>
    <row r="1058" ht="21" customHeight="1"/>
    <row r="1059" ht="21" customHeight="1"/>
    <row r="1060" ht="21" customHeight="1"/>
    <row r="1061" ht="21" customHeight="1"/>
    <row r="1062" ht="21" customHeight="1"/>
    <row r="1063" ht="21" customHeight="1"/>
    <row r="1064" ht="21" customHeight="1"/>
    <row r="1065" ht="21" customHeight="1"/>
    <row r="1066" ht="21" customHeight="1"/>
    <row r="1067" ht="21" customHeight="1"/>
    <row r="1068" ht="21" customHeight="1"/>
    <row r="1069" ht="21" customHeight="1"/>
    <row r="1070" ht="21" customHeight="1"/>
    <row r="1071" ht="21" customHeight="1"/>
    <row r="1072" ht="21" customHeight="1"/>
    <row r="1073" ht="21" customHeight="1"/>
    <row r="1074" ht="21" customHeight="1"/>
    <row r="1075" ht="21" customHeight="1"/>
    <row r="1076" ht="21" customHeight="1"/>
    <row r="1077" ht="21" customHeight="1"/>
    <row r="1078" ht="21" customHeight="1"/>
    <row r="1079" ht="21" customHeight="1"/>
    <row r="1080" ht="21" customHeight="1"/>
    <row r="1081" ht="21" customHeight="1"/>
    <row r="1082" ht="21" customHeight="1"/>
    <row r="1083" ht="21" customHeight="1"/>
    <row r="1084" ht="21" customHeight="1"/>
    <row r="1085" ht="21" customHeight="1"/>
    <row r="1086" ht="21" customHeight="1"/>
    <row r="1087" ht="21" customHeight="1"/>
    <row r="1088" ht="21" customHeight="1"/>
    <row r="1089" ht="21" customHeight="1"/>
    <row r="1090" ht="21" customHeight="1"/>
    <row r="1091" ht="21" customHeight="1"/>
    <row r="1092" ht="21" customHeight="1"/>
    <row r="1093" ht="21" customHeight="1"/>
    <row r="1094" ht="21" customHeight="1"/>
    <row r="1095" ht="21" customHeight="1"/>
    <row r="1096" ht="21" customHeight="1"/>
    <row r="1097" ht="21" customHeight="1"/>
    <row r="1098" ht="21" customHeight="1"/>
    <row r="1099" ht="21" customHeight="1"/>
    <row r="1100" ht="21" customHeight="1"/>
    <row r="1101" ht="21" customHeight="1"/>
    <row r="1102" ht="21" customHeight="1"/>
    <row r="1103" ht="21" customHeight="1"/>
    <row r="1104" ht="21" customHeight="1"/>
    <row r="1105" ht="21" customHeight="1"/>
    <row r="1106" ht="21" customHeight="1"/>
    <row r="1107" ht="21" customHeight="1"/>
    <row r="1108" ht="21" customHeight="1"/>
    <row r="1109" ht="21" customHeight="1"/>
    <row r="1110" ht="21" customHeight="1"/>
    <row r="1111" ht="21" customHeight="1"/>
    <row r="1112" ht="21" customHeight="1"/>
    <row r="1113" ht="21" customHeight="1"/>
    <row r="1114" ht="21" customHeight="1"/>
    <row r="1115" ht="21" customHeight="1"/>
    <row r="1116" ht="21" customHeight="1"/>
    <row r="1117" ht="21" customHeight="1"/>
    <row r="1118" ht="21" customHeight="1"/>
    <row r="1119" ht="21" customHeight="1"/>
    <row r="1120" ht="21" customHeight="1"/>
    <row r="1121" ht="21" customHeight="1"/>
    <row r="1122" ht="21" customHeight="1"/>
    <row r="1123" ht="21" customHeight="1"/>
    <row r="1124" ht="21" customHeight="1"/>
    <row r="1125" ht="21" customHeight="1"/>
    <row r="1126" ht="21" customHeight="1"/>
    <row r="1127" ht="21" customHeight="1"/>
    <row r="1128" ht="21" customHeight="1"/>
    <row r="1129" ht="21" customHeight="1"/>
    <row r="1130" ht="21" customHeight="1"/>
    <row r="1131" ht="21" customHeight="1"/>
    <row r="1132" ht="21" customHeight="1"/>
    <row r="1133" ht="21" customHeight="1"/>
    <row r="1134" ht="21" customHeight="1"/>
    <row r="1135" ht="21" customHeight="1"/>
    <row r="1136" ht="21" customHeight="1"/>
    <row r="1137" ht="21" customHeight="1"/>
    <row r="1138" ht="21" customHeight="1"/>
    <row r="1139" ht="21" customHeight="1"/>
    <row r="1140" ht="21" customHeight="1"/>
    <row r="1141" ht="21" customHeight="1"/>
    <row r="1142" ht="21" customHeight="1"/>
    <row r="1143" ht="21" customHeight="1"/>
    <row r="1144" ht="21" customHeight="1"/>
    <row r="1145" ht="21" customHeight="1"/>
    <row r="1146" ht="21" customHeight="1"/>
    <row r="1147" ht="21" customHeight="1"/>
    <row r="1148" ht="21" customHeight="1"/>
    <row r="1149" ht="21" customHeight="1"/>
    <row r="1150" ht="21" customHeight="1"/>
    <row r="1151" ht="21" customHeight="1"/>
    <row r="1152" ht="21" customHeight="1"/>
    <row r="1153" ht="21" customHeight="1"/>
    <row r="1154" ht="21" customHeight="1"/>
    <row r="1155" ht="21" customHeight="1"/>
    <row r="1156" ht="21" customHeight="1"/>
    <row r="1157" ht="21" customHeight="1"/>
    <row r="1158" ht="21" customHeight="1"/>
    <row r="1159" ht="21" customHeight="1"/>
    <row r="1160" ht="21" customHeight="1"/>
    <row r="1161" ht="21" customHeight="1"/>
    <row r="1162" ht="21" customHeight="1"/>
    <row r="1163" ht="21" customHeight="1"/>
    <row r="1164" ht="21" customHeight="1"/>
    <row r="1165" ht="21" customHeight="1"/>
    <row r="1166" ht="21" customHeight="1"/>
    <row r="1167" ht="21" customHeight="1"/>
    <row r="1168" ht="21" customHeight="1"/>
    <row r="1169" ht="21" customHeight="1"/>
  </sheetData>
  <mergeCells count="20">
    <mergeCell ref="U3:X8"/>
    <mergeCell ref="AG10:AG11"/>
    <mergeCell ref="Q176:T176"/>
    <mergeCell ref="Q172:T172"/>
    <mergeCell ref="Q168:T168"/>
    <mergeCell ref="Q164:T164"/>
    <mergeCell ref="Q152:T152"/>
    <mergeCell ref="Q148:T148"/>
    <mergeCell ref="O1:P1"/>
    <mergeCell ref="L8:P8"/>
    <mergeCell ref="L4:O4"/>
    <mergeCell ref="L5:O5"/>
    <mergeCell ref="Q196:T196"/>
    <mergeCell ref="Q156:T156"/>
    <mergeCell ref="Q160:T160"/>
    <mergeCell ref="Q192:T192"/>
    <mergeCell ref="Q144:T144"/>
    <mergeCell ref="Q184:T184"/>
    <mergeCell ref="Q180:T180"/>
    <mergeCell ref="Q188:T188"/>
  </mergeCells>
  <phoneticPr fontId="2"/>
  <dataValidations count="1">
    <dataValidation type="list" allowBlank="1" showInputMessage="1" showErrorMessage="1" sqref="M10 M196 M194 M192 M190 M188 M186 M180 M178 M168 M166 M160 M158 M156 M150 M148 M44 M42 M34 M24 M20 M16 M30 M32 M28 M26 M22 M18 M14 M12 M36 M48 M52 M56 M60 M64 M68 M72 M76 M80 M88 M92 M96 M100 M104 M40 M46 M50 M54 M58 M62 M66 M70 M74 M78 M82 M86 M90 M94 M98 M102 M106 M84 M140 M142 M146 M144 M136 M132 M138 M134 M130 M128 M124 M120 M116 M126 M122 M118 M114 M112 M110 M108 M38 M152 M154 M164 M162 M172 M170 M176 M174 M184 M182 M200 M198 M204 M202 M208 M206 M212 M216 M220 M224 M228 M232 M236 M240 M244 M248 M252 M256 M260 M264 M268 M272 M276 M280 M284 M288 M292 M296 M994 M304 M308 M312 M316 M320 M324 M328 M332 M336 M340 M344 M348 M352 M356 M360 M364 M368 M372 M376 M380 M384 M388 M392 M396 M400 M210 M214 M218 M222 M226 M230 M234 M238 M242 M246 M250 M254 M258 M262 M266 M270 M274 M278 M282 M286 M290 M294 M998 M302 M306 M310 M314 M318 M322 M326 M330 M334 M338 M342 M346 M350 M354 M358 M362 M366 M370 M374 M378 M382 M386 M390 M394 M398 M404 M408 M412 M416 M420 M424 M428 M432 M436 M440 M444 M448 M452 M456 M460 M464 M468 M472 M476 M480 M484 M488 M492 M496 M500 M504 M508 M512 M516 M520 M524 M528 M532 M536 M540 M544 M548 M552 M556 M560 M564 M568 M572 M576 M580 M584 M588 M592 M596 M600 M604 M608 M612 M616 M620 M624 M628 M632 M636 M640 M644 M648 M652 M656 M660 M664 M668 M672 M676 M680 M684 M688 M692 M696 M700 M704 M708 M712 M716 M720 M724 M728 M732 M736 M740 M744 M748 M752 M756 M760 M764 M768 M772 M776 M780 M784 M788 M792 M796 M800 M804 M808 M812 M816 M820 M824 M828 M832 M836 M840 M844 M848 M852 M856 M860 M864 M868 M872 M876 M880 M884 M888 M892 M896 M900 M904 M908 M912 M916 M920 M924 M928 M932 M936 M940 M944 M948 M952 M956 M960 M964 M968 M972 M976 M980 M984 M988 M992 M996 M1000 M402 M406 M410 M414 M418 M422 M426 M430 M434 M438 M442 M446 M450 M454 M458 M462 M466 M470 M474 M478 M482 M486 M490 M494 M498 M502 M506 M510 M514 M518 M522 M526 M530 M534 M538 M542 M546 M550 M554 M558 M562 M566 M570 M574 M578 M582 M586 M590 M594 M598 M602 M606 M610 M614 M618 M622 M626 M630 M634 M638 M642 M646 M650 M654 M658 M662 M666 M670 M674 M678 M682 M686 M690 M694 M698 M702 M706 M710 M714 M718 M722 M726 M730 M734 M738 M742 M746 M750 M754 M758 M762 M766 M770 M774 M778 M782 M786 M790 M794 M798 M802 M806 M810 M814 M818 M822 M826 M830 M834 M838 M842 M846 M850 M854 M858 M862 M866 M870 M874 M878 M882 M886 M890 M894 M898 M902 M906 M910 M914 M918 M922 M926 M930 M934 M938 M942 M946 M950 M954 M958 M962 M966 M970 M974 M978 M982 M986 M990 M300 M298">
      <formula1>$AG$12:$AG$14</formula1>
    </dataValidation>
  </dataValidations>
  <pageMargins left="0.59055118110236227" right="0.19685039370078741" top="0.31496062992125984" bottom="0.39370078740157483" header="0.27559055118110237" footer="0.19685039370078741"/>
  <pageSetup paperSize="9" scale="84" orientation="portrait" r:id="rId1"/>
  <headerFooter alignWithMargins="0"/>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dimension ref="A1:AF1000"/>
  <sheetViews>
    <sheetView zoomScaleNormal="100" workbookViewId="0">
      <pane ySplit="1" topLeftCell="A2" activePane="bottomLeft" state="frozen"/>
      <selection pane="bottomLeft" activeCell="C462" sqref="C462"/>
    </sheetView>
  </sheetViews>
  <sheetFormatPr defaultRowHeight="13.5"/>
  <cols>
    <col min="1" max="1" width="4.125" customWidth="1"/>
    <col min="2" max="2" width="10.625" customWidth="1"/>
    <col min="3" max="3" width="7.25" customWidth="1"/>
    <col min="4" max="4" width="7.375" customWidth="1"/>
    <col min="5" max="5" width="15.625" customWidth="1"/>
    <col min="6" max="6" width="6.25" customWidth="1"/>
    <col min="7" max="7" width="12" customWidth="1"/>
    <col min="8" max="11" width="10.75" customWidth="1"/>
    <col min="12" max="12" width="4.5" style="46" customWidth="1"/>
    <col min="13" max="13" width="5.625" style="46" customWidth="1"/>
    <col min="14" max="15" width="9.625" customWidth="1"/>
    <col min="16" max="16" width="12.5" customWidth="1"/>
    <col min="21" max="24" width="9" style="96"/>
  </cols>
  <sheetData>
    <row r="1" spans="1:32" ht="42" customHeight="1">
      <c r="A1" s="81"/>
      <c r="B1" s="13"/>
      <c r="C1" s="13"/>
      <c r="D1" s="13"/>
      <c r="E1" s="13"/>
      <c r="F1" s="13"/>
      <c r="G1" s="13"/>
      <c r="H1" s="13"/>
      <c r="I1" s="13"/>
      <c r="O1" s="208" t="s">
        <v>7</v>
      </c>
      <c r="P1" s="208"/>
    </row>
    <row r="2" spans="1:32">
      <c r="A2" s="23"/>
      <c r="B2" s="13"/>
      <c r="C2" s="13"/>
      <c r="D2" s="13"/>
      <c r="E2" s="13"/>
      <c r="F2" s="13"/>
      <c r="G2" s="13"/>
      <c r="H2" s="13"/>
      <c r="I2" s="13"/>
      <c r="O2" s="12"/>
      <c r="P2" s="12"/>
    </row>
    <row r="3" spans="1:32">
      <c r="A3" s="10" t="s">
        <v>1</v>
      </c>
      <c r="W3" s="97"/>
    </row>
    <row r="4" spans="1:32">
      <c r="B4" t="s">
        <v>5</v>
      </c>
      <c r="L4" s="223"/>
      <c r="M4" s="223"/>
      <c r="N4" s="223"/>
      <c r="O4" s="223"/>
      <c r="U4" s="214"/>
      <c r="V4" s="215"/>
      <c r="W4" s="215"/>
      <c r="X4" s="215"/>
    </row>
    <row r="5" spans="1:32">
      <c r="B5" t="s">
        <v>6</v>
      </c>
      <c r="L5" s="223"/>
      <c r="M5" s="223"/>
      <c r="N5" s="223"/>
      <c r="O5" s="223"/>
      <c r="U5" s="215"/>
      <c r="V5" s="215"/>
      <c r="W5" s="215"/>
      <c r="X5" s="215"/>
    </row>
    <row r="6" spans="1:32">
      <c r="B6" t="s">
        <v>78</v>
      </c>
      <c r="U6" s="215"/>
      <c r="V6" s="215"/>
      <c r="W6" s="215"/>
      <c r="X6" s="215"/>
    </row>
    <row r="7" spans="1:32">
      <c r="U7" s="215"/>
      <c r="V7" s="215"/>
      <c r="W7" s="215"/>
      <c r="X7" s="215"/>
    </row>
    <row r="8" spans="1:32" ht="14.25" thickBot="1">
      <c r="B8" s="222" t="s">
        <v>4</v>
      </c>
      <c r="C8" s="222"/>
      <c r="D8" s="222"/>
      <c r="E8" s="222"/>
      <c r="F8" s="55"/>
      <c r="G8" s="55"/>
      <c r="H8" s="14" t="s">
        <v>17</v>
      </c>
      <c r="I8" s="14" t="s">
        <v>2</v>
      </c>
      <c r="J8" s="14" t="s">
        <v>9</v>
      </c>
      <c r="K8" s="14" t="s">
        <v>24</v>
      </c>
      <c r="L8" s="224" t="s">
        <v>29</v>
      </c>
      <c r="M8" s="224"/>
      <c r="N8" s="224"/>
      <c r="O8" s="224"/>
      <c r="P8" s="224"/>
      <c r="U8" s="215"/>
      <c r="V8" s="215"/>
      <c r="W8" s="215"/>
      <c r="X8" s="215"/>
    </row>
    <row r="9" spans="1:32" ht="21" customHeight="1">
      <c r="A9" s="26" t="s">
        <v>8</v>
      </c>
      <c r="B9" s="38" t="s">
        <v>33</v>
      </c>
      <c r="C9" s="38" t="s">
        <v>34</v>
      </c>
      <c r="D9" s="88" t="s">
        <v>26</v>
      </c>
      <c r="E9" s="25" t="s">
        <v>31</v>
      </c>
      <c r="F9" s="88" t="s">
        <v>27</v>
      </c>
      <c r="G9" s="86" t="s">
        <v>28</v>
      </c>
      <c r="H9" s="18" t="s">
        <v>10</v>
      </c>
      <c r="I9" s="41" t="s">
        <v>19</v>
      </c>
      <c r="J9" s="40" t="s">
        <v>21</v>
      </c>
      <c r="K9" s="40" t="s">
        <v>22</v>
      </c>
      <c r="L9" s="82" t="s">
        <v>14</v>
      </c>
      <c r="M9" s="36" t="s">
        <v>18</v>
      </c>
      <c r="N9" s="33" t="s">
        <v>16</v>
      </c>
      <c r="O9" s="33" t="s">
        <v>12</v>
      </c>
      <c r="P9" s="34" t="s">
        <v>13</v>
      </c>
      <c r="U9" s="95"/>
      <c r="V9" s="95" t="s">
        <v>35</v>
      </c>
      <c r="W9" s="95" t="s">
        <v>38</v>
      </c>
      <c r="X9" s="95" t="s">
        <v>36</v>
      </c>
    </row>
    <row r="10" spans="1:32" ht="21" customHeight="1">
      <c r="A10" s="4"/>
      <c r="B10" s="58"/>
      <c r="C10" s="58"/>
      <c r="D10" s="74">
        <v>0.625</v>
      </c>
      <c r="E10" s="16">
        <v>83.412999999999997</v>
      </c>
      <c r="F10" s="90">
        <v>0</v>
      </c>
      <c r="G10" s="42">
        <v>10000</v>
      </c>
      <c r="H10" s="30">
        <v>0.15</v>
      </c>
      <c r="I10" s="24">
        <f>E10+F10</f>
        <v>83.412999999999997</v>
      </c>
      <c r="J10" s="2">
        <f>I10-H10</f>
        <v>83.262999999999991</v>
      </c>
      <c r="K10" s="2">
        <f>I10+H12</f>
        <v>83.563000000000002</v>
      </c>
      <c r="L10" s="47">
        <v>1</v>
      </c>
      <c r="M10" s="47" t="s">
        <v>47</v>
      </c>
      <c r="N10" s="1">
        <v>-1510</v>
      </c>
      <c r="O10" s="1">
        <f>IF(L10&lt;&gt;"",IF(M10="○",100,IF(M10="×",-100,"")),"")</f>
        <v>-100</v>
      </c>
      <c r="P10" s="45" t="str">
        <f>IF(M10="○","勝",IF(M10="×","敗",""))</f>
        <v>敗</v>
      </c>
      <c r="Q10" s="106" t="s">
        <v>56</v>
      </c>
      <c r="U10" s="95"/>
      <c r="V10" s="95" t="str">
        <f>IF(L10="","",P10)</f>
        <v>敗</v>
      </c>
      <c r="W10" s="95" t="str">
        <f>IF(L12="","",P12)</f>
        <v/>
      </c>
      <c r="X10" s="95"/>
      <c r="AF10" s="216"/>
    </row>
    <row r="11" spans="1:32" ht="21" customHeight="1">
      <c r="A11" s="5">
        <v>1</v>
      </c>
      <c r="B11" s="59">
        <v>40480</v>
      </c>
      <c r="C11" s="60" t="str">
        <f>IF(B11="","",TEXT(B11,"(aaa)"))</f>
        <v>(金)</v>
      </c>
      <c r="D11" s="89" t="s">
        <v>26</v>
      </c>
      <c r="E11" s="27" t="s">
        <v>32</v>
      </c>
      <c r="F11" s="89"/>
      <c r="G11" s="87" t="s">
        <v>28</v>
      </c>
      <c r="H11" s="37" t="s">
        <v>11</v>
      </c>
      <c r="I11" s="83" t="s">
        <v>20</v>
      </c>
      <c r="J11" s="84" t="s">
        <v>21</v>
      </c>
      <c r="K11" s="84" t="s">
        <v>22</v>
      </c>
      <c r="L11" s="85" t="s">
        <v>14</v>
      </c>
      <c r="M11" s="48"/>
      <c r="N11" s="1">
        <v>-1510</v>
      </c>
      <c r="O11" s="94">
        <f>IF(AND(O10="",O12="")=TRUE,"",V11/SUM(V11:X11)*100)</f>
        <v>0</v>
      </c>
      <c r="P11" s="45" t="str">
        <f>IF(AND(L10="",L12="")=TRUE,"",V11&amp;"勝"&amp;W11&amp;"敗"&amp;X11&amp;"引")</f>
        <v>0勝1敗0引</v>
      </c>
      <c r="S11">
        <v>-1510</v>
      </c>
      <c r="U11" s="95"/>
      <c r="V11" s="95">
        <f>IF(X11=1,0,COUNTIF(V10:W10,"勝"))</f>
        <v>0</v>
      </c>
      <c r="W11" s="95">
        <f>IF(X11=1,0,COUNTIF(V10:W10,"敗"))</f>
        <v>1</v>
      </c>
      <c r="X11" s="95">
        <f>IF(AND(V10="勝",W10="敗")=TRUE,1,IF(AND(W10="勝",V10="敗")=TRUE,1,0))</f>
        <v>0</v>
      </c>
      <c r="AF11" s="221"/>
    </row>
    <row r="12" spans="1:32" ht="21" customHeight="1" thickBot="1">
      <c r="A12" s="6"/>
      <c r="B12" s="7"/>
      <c r="C12" s="7"/>
      <c r="D12" s="75">
        <v>0.73958333333333337</v>
      </c>
      <c r="E12" s="17">
        <v>83.176000000000002</v>
      </c>
      <c r="F12" s="71">
        <v>0</v>
      </c>
      <c r="G12" s="43">
        <v>10000</v>
      </c>
      <c r="H12" s="39">
        <v>0.15</v>
      </c>
      <c r="I12" s="24">
        <f>E12+F12</f>
        <v>83.176000000000002</v>
      </c>
      <c r="J12" s="2">
        <f>I12+H10</f>
        <v>83.326000000000008</v>
      </c>
      <c r="K12" s="2">
        <f>I12-H12</f>
        <v>83.025999999999996</v>
      </c>
      <c r="L12" s="53"/>
      <c r="M12" s="48"/>
      <c r="N12" s="1" t="str">
        <f>IF(M12="○",H12*G12,IF(M12="×",-H12*G12,""))</f>
        <v/>
      </c>
      <c r="O12" s="8" t="str">
        <f>IF(L12&lt;&gt;"",IF(M12="○",100,IF(M12="×",-100,"")),"")</f>
        <v/>
      </c>
      <c r="P12" s="45" t="str">
        <f>IF(M12="○","勝",IF(M12="×","敗",""))</f>
        <v/>
      </c>
      <c r="U12" s="95"/>
      <c r="V12" s="95"/>
      <c r="W12" s="95"/>
      <c r="X12" s="95"/>
      <c r="AF12" s="95"/>
    </row>
    <row r="13" spans="1:32" ht="21" customHeight="1">
      <c r="A13" s="26" t="s">
        <v>0</v>
      </c>
      <c r="B13" s="38" t="s">
        <v>33</v>
      </c>
      <c r="C13" s="38" t="s">
        <v>34</v>
      </c>
      <c r="D13" s="88" t="s">
        <v>26</v>
      </c>
      <c r="E13" s="25" t="s">
        <v>31</v>
      </c>
      <c r="F13" s="88" t="s">
        <v>27</v>
      </c>
      <c r="G13" s="86" t="s">
        <v>28</v>
      </c>
      <c r="H13" s="18" t="s">
        <v>10</v>
      </c>
      <c r="I13" s="41" t="s">
        <v>19</v>
      </c>
      <c r="J13" s="40" t="s">
        <v>21</v>
      </c>
      <c r="K13" s="40" t="s">
        <v>22</v>
      </c>
      <c r="L13" s="82" t="s">
        <v>14</v>
      </c>
      <c r="M13" s="36" t="s">
        <v>15</v>
      </c>
      <c r="N13" s="33" t="s">
        <v>16</v>
      </c>
      <c r="O13" s="33" t="s">
        <v>12</v>
      </c>
      <c r="P13" s="34" t="s">
        <v>13</v>
      </c>
      <c r="U13" s="95"/>
      <c r="V13" s="95"/>
      <c r="W13" s="95"/>
      <c r="X13" s="95"/>
      <c r="AF13" s="95" t="s">
        <v>48</v>
      </c>
    </row>
    <row r="14" spans="1:32" ht="21" customHeight="1">
      <c r="A14" s="4"/>
      <c r="B14" s="58"/>
      <c r="C14" s="58"/>
      <c r="D14" s="74">
        <v>0.625</v>
      </c>
      <c r="E14" s="16">
        <v>83.855999999999995</v>
      </c>
      <c r="F14" s="90">
        <v>1E-3</v>
      </c>
      <c r="G14" s="42">
        <v>10000</v>
      </c>
      <c r="H14" s="30">
        <v>0.08</v>
      </c>
      <c r="I14" s="24">
        <f>E14+F14</f>
        <v>83.856999999999999</v>
      </c>
      <c r="J14" s="2">
        <f>I14-H14</f>
        <v>83.777000000000001</v>
      </c>
      <c r="K14" s="2">
        <f>I14+H16</f>
        <v>83.956999999999994</v>
      </c>
      <c r="L14" s="47"/>
      <c r="M14" s="47"/>
      <c r="N14" s="1" t="str">
        <f>IF(M14="○",H14*G14,IF(M14="×",-H14*G14,""))</f>
        <v/>
      </c>
      <c r="O14" s="1" t="str">
        <f>IF(L14&lt;&gt;"",IF(M14="○",100,IF(M14="×",-100,"")),"")</f>
        <v/>
      </c>
      <c r="P14" s="45" t="str">
        <f>IF(M14="○","勝",IF(M14="×","敗",""))</f>
        <v/>
      </c>
      <c r="U14" s="95">
        <f>IF(AND(V14="",W14="")=TRUE,0,IF(AND(V14="勝",W14="敗")=TRUE,1,IF(AND(W14="勝",V14="敗")=TRUE,1,IF(AND(V14="勝",W14="")=TRUE,2,IF(AND(W14="勝",V14="")=TRUE,2,IF(AND(V14="敗",W14="")=TRUE,3,IF(AND(W14="敗",V14="")=TRUE,3,0)))))))</f>
        <v>2</v>
      </c>
      <c r="V14" s="95" t="str">
        <f>IF(L14="","",P14)</f>
        <v/>
      </c>
      <c r="W14" s="95" t="str">
        <f>IF(L16="","",P16)</f>
        <v>勝</v>
      </c>
      <c r="X14" s="95"/>
      <c r="AF14" s="95" t="s">
        <v>49</v>
      </c>
    </row>
    <row r="15" spans="1:32" ht="21" customHeight="1">
      <c r="A15" s="5">
        <f>A11+1</f>
        <v>2</v>
      </c>
      <c r="B15" s="59">
        <v>40456</v>
      </c>
      <c r="C15" s="60" t="str">
        <f>IF(B15="","",TEXT(B15,"(aaa)"))</f>
        <v>(火)</v>
      </c>
      <c r="D15" s="89" t="s">
        <v>26</v>
      </c>
      <c r="E15" s="27" t="s">
        <v>32</v>
      </c>
      <c r="F15" s="89"/>
      <c r="G15" s="87" t="s">
        <v>28</v>
      </c>
      <c r="H15" s="37" t="s">
        <v>11</v>
      </c>
      <c r="I15" s="83" t="s">
        <v>20</v>
      </c>
      <c r="J15" s="84" t="s">
        <v>21</v>
      </c>
      <c r="K15" s="84" t="s">
        <v>22</v>
      </c>
      <c r="L15" s="85" t="s">
        <v>14</v>
      </c>
      <c r="M15" s="48"/>
      <c r="N15" s="1">
        <f>IF(N16="",N14,IF(N14="",N16,N14+N16))</f>
        <v>800</v>
      </c>
      <c r="O15" s="94">
        <f>IF(AND(O14="",O16="")=TRUE,"",V15/SUM(V15:X15)*100)</f>
        <v>50</v>
      </c>
      <c r="P15" s="45" t="str">
        <f>IF(AND(L14="",L16="")=TRUE,"",V15&amp;"勝"&amp;W15&amp;"敗"&amp;X15&amp;"引")</f>
        <v>1勝1敗0引</v>
      </c>
      <c r="S15">
        <v>800</v>
      </c>
      <c r="U15" s="95"/>
      <c r="V15" s="95">
        <f>IF(U14=2,V11+1,IF(U14=0,0,V11))</f>
        <v>1</v>
      </c>
      <c r="W15" s="95">
        <f>IF(U14=3,W11+1,IF(U14=0,0,W11))</f>
        <v>1</v>
      </c>
      <c r="X15" s="95">
        <f>IF(U14=1,X11+1,X11)</f>
        <v>0</v>
      </c>
    </row>
    <row r="16" spans="1:32" ht="21" customHeight="1" thickBot="1">
      <c r="A16" s="6"/>
      <c r="B16" s="7"/>
      <c r="C16" s="7"/>
      <c r="D16" s="75">
        <v>0.71527777777777779</v>
      </c>
      <c r="E16" s="17">
        <v>83.238</v>
      </c>
      <c r="F16" s="91" t="s">
        <v>58</v>
      </c>
      <c r="G16" s="43">
        <v>10000</v>
      </c>
      <c r="H16" s="92">
        <v>0.1</v>
      </c>
      <c r="I16" s="56">
        <f>E16+F16</f>
        <v>83.236999999999995</v>
      </c>
      <c r="J16" s="57">
        <f>I16+H14</f>
        <v>83.316999999999993</v>
      </c>
      <c r="K16" s="57">
        <f>I16-H16</f>
        <v>83.137</v>
      </c>
      <c r="L16" s="53">
        <v>1</v>
      </c>
      <c r="M16" s="48" t="s">
        <v>45</v>
      </c>
      <c r="N16" s="8">
        <v>800</v>
      </c>
      <c r="O16" s="8">
        <f>IF(L16&lt;&gt;"",IF(M16="○",100,IF(M16="×",-100,"")),"")</f>
        <v>100</v>
      </c>
      <c r="P16" s="54" t="str">
        <f>IF(M16="○","勝",IF(M16="×","敗",""))</f>
        <v>勝</v>
      </c>
      <c r="U16" s="95"/>
      <c r="V16" s="95"/>
      <c r="W16" s="95"/>
      <c r="X16" s="95"/>
    </row>
    <row r="17" spans="1:24" ht="21" customHeight="1">
      <c r="A17" s="26" t="s">
        <v>0</v>
      </c>
      <c r="B17" s="38" t="s">
        <v>33</v>
      </c>
      <c r="C17" s="38" t="s">
        <v>34</v>
      </c>
      <c r="D17" s="88" t="s">
        <v>26</v>
      </c>
      <c r="E17" s="25" t="s">
        <v>31</v>
      </c>
      <c r="F17" s="88" t="s">
        <v>27</v>
      </c>
      <c r="G17" s="86" t="s">
        <v>28</v>
      </c>
      <c r="H17" s="18" t="s">
        <v>10</v>
      </c>
      <c r="I17" s="41" t="s">
        <v>19</v>
      </c>
      <c r="J17" s="40" t="s">
        <v>21</v>
      </c>
      <c r="K17" s="40" t="s">
        <v>22</v>
      </c>
      <c r="L17" s="82" t="s">
        <v>14</v>
      </c>
      <c r="M17" s="36" t="s">
        <v>15</v>
      </c>
      <c r="N17" s="33" t="s">
        <v>16</v>
      </c>
      <c r="O17" s="33" t="s">
        <v>12</v>
      </c>
      <c r="P17" s="34" t="s">
        <v>13</v>
      </c>
      <c r="U17" s="95"/>
      <c r="V17" s="95"/>
      <c r="W17" s="95"/>
      <c r="X17" s="95"/>
    </row>
    <row r="18" spans="1:24" ht="21" customHeight="1">
      <c r="A18" s="4"/>
      <c r="B18" s="58"/>
      <c r="C18" s="58"/>
      <c r="D18" s="74">
        <v>0.63194444444444442</v>
      </c>
      <c r="E18" s="16">
        <v>83.192999999999998</v>
      </c>
      <c r="F18" s="90">
        <v>1E-3</v>
      </c>
      <c r="G18" s="42">
        <v>10000</v>
      </c>
      <c r="H18" s="30">
        <v>0.08</v>
      </c>
      <c r="I18" s="24">
        <f>E18+F18</f>
        <v>83.194000000000003</v>
      </c>
      <c r="J18" s="2">
        <f>I18-H18</f>
        <v>83.114000000000004</v>
      </c>
      <c r="K18" s="2">
        <f>I18+H20</f>
        <v>83.293999999999997</v>
      </c>
      <c r="L18" s="47"/>
      <c r="M18" s="47"/>
      <c r="N18" s="1" t="str">
        <f>IF(M18="○",H18*G18,IF(M18="×",-H18*G18,""))</f>
        <v/>
      </c>
      <c r="O18" s="1" t="str">
        <f>IF(L18&lt;&gt;"",IF(M18="○",100,IF(M18="×",-100,"")),"")</f>
        <v/>
      </c>
      <c r="P18" s="45" t="str">
        <f>IF(M18="○","勝",IF(M18="×","敗",""))</f>
        <v/>
      </c>
      <c r="U18" s="95">
        <f>IF(AND(V18="",W18="")=TRUE,0,IF(AND(V18="勝",W18="敗")=TRUE,1,IF(AND(W18="勝",V18="敗")=TRUE,1,IF(AND(V18="勝",W18="")=TRUE,2,IF(AND(W18="勝",V18="")=TRUE,2,IF(AND(V18="敗",W18="")=TRUE,3,IF(AND(W18="敗",V18="")=TRUE,3,0)))))))</f>
        <v>2</v>
      </c>
      <c r="V18" s="95" t="str">
        <f>IF(L18="","",P18)</f>
        <v/>
      </c>
      <c r="W18" s="95" t="str">
        <f>IF(L20="","",P20)</f>
        <v>勝</v>
      </c>
      <c r="X18" s="95"/>
    </row>
    <row r="19" spans="1:24" ht="21" customHeight="1">
      <c r="A19" s="5">
        <f>A15+1</f>
        <v>3</v>
      </c>
      <c r="B19" s="59">
        <v>40457</v>
      </c>
      <c r="C19" s="60" t="str">
        <f>IF(B19="","",TEXT(B19,"(aaa)"))</f>
        <v>(水)</v>
      </c>
      <c r="D19" s="89" t="s">
        <v>26</v>
      </c>
      <c r="E19" s="27" t="s">
        <v>32</v>
      </c>
      <c r="F19" s="89"/>
      <c r="G19" s="87" t="s">
        <v>28</v>
      </c>
      <c r="H19" s="37" t="s">
        <v>11</v>
      </c>
      <c r="I19" s="83" t="s">
        <v>20</v>
      </c>
      <c r="J19" s="84" t="s">
        <v>21</v>
      </c>
      <c r="K19" s="84" t="s">
        <v>22</v>
      </c>
      <c r="L19" s="85" t="s">
        <v>14</v>
      </c>
      <c r="M19" s="48"/>
      <c r="N19" s="1">
        <v>800</v>
      </c>
      <c r="O19" s="94">
        <f>IF(AND(O18="",O20="")=TRUE,"",V19/SUM(V19:X19)*100)</f>
        <v>66.666666666666657</v>
      </c>
      <c r="P19" s="45" t="str">
        <f>IF(AND(L18="",L20="")=TRUE,"",V19&amp;"勝"&amp;W19&amp;"敗"&amp;X19&amp;"引")</f>
        <v>2勝1敗0引</v>
      </c>
      <c r="S19">
        <v>800</v>
      </c>
      <c r="U19" s="95"/>
      <c r="V19" s="95">
        <f>IF(U18=2,V15+1,IF(U18=0,0,V15))</f>
        <v>2</v>
      </c>
      <c r="W19" s="95">
        <f>IF(U18=3,W15+1,IF(U18=0,0,W15))</f>
        <v>1</v>
      </c>
      <c r="X19" s="95">
        <f>IF(U18=1,X15+1,X15)</f>
        <v>0</v>
      </c>
    </row>
    <row r="20" spans="1:24" ht="21" customHeight="1" thickBot="1">
      <c r="A20" s="6"/>
      <c r="B20" s="7"/>
      <c r="C20" s="7"/>
      <c r="D20" s="75">
        <v>0.77430555555555547</v>
      </c>
      <c r="E20" s="17">
        <v>82.965000000000003</v>
      </c>
      <c r="F20" s="91" t="s">
        <v>57</v>
      </c>
      <c r="G20" s="43">
        <v>10000</v>
      </c>
      <c r="H20" s="92">
        <v>0.1</v>
      </c>
      <c r="I20" s="56">
        <f>E20+F20</f>
        <v>82.963999999999999</v>
      </c>
      <c r="J20" s="57">
        <f>I20+H18</f>
        <v>83.043999999999997</v>
      </c>
      <c r="K20" s="57">
        <f>I20-H20</f>
        <v>82.864000000000004</v>
      </c>
      <c r="L20" s="53">
        <v>1</v>
      </c>
      <c r="M20" s="48" t="s">
        <v>45</v>
      </c>
      <c r="N20" s="8">
        <v>800</v>
      </c>
      <c r="O20" s="8">
        <f>IF(L20&lt;&gt;"",IF(M20="○",100,IF(M20="×",-100,"")),"")</f>
        <v>100</v>
      </c>
      <c r="P20" s="54" t="str">
        <f>IF(M20="○","勝",IF(M20="×","敗",""))</f>
        <v>勝</v>
      </c>
      <c r="U20" s="95"/>
      <c r="V20" s="95"/>
      <c r="W20" s="95"/>
      <c r="X20" s="95"/>
    </row>
    <row r="21" spans="1:24" ht="21" customHeight="1">
      <c r="A21" s="26" t="s">
        <v>0</v>
      </c>
      <c r="B21" s="38" t="s">
        <v>33</v>
      </c>
      <c r="C21" s="38" t="s">
        <v>34</v>
      </c>
      <c r="D21" s="88" t="s">
        <v>26</v>
      </c>
      <c r="E21" s="25" t="s">
        <v>31</v>
      </c>
      <c r="F21" s="88" t="s">
        <v>27</v>
      </c>
      <c r="G21" s="86" t="s">
        <v>28</v>
      </c>
      <c r="H21" s="18" t="s">
        <v>10</v>
      </c>
      <c r="I21" s="41" t="s">
        <v>19</v>
      </c>
      <c r="J21" s="40" t="s">
        <v>21</v>
      </c>
      <c r="K21" s="40" t="s">
        <v>22</v>
      </c>
      <c r="L21" s="82" t="s">
        <v>14</v>
      </c>
      <c r="M21" s="36" t="s">
        <v>15</v>
      </c>
      <c r="N21" s="33" t="s">
        <v>16</v>
      </c>
      <c r="O21" s="33" t="s">
        <v>12</v>
      </c>
      <c r="P21" s="34" t="s">
        <v>13</v>
      </c>
      <c r="U21" s="95"/>
      <c r="V21" s="95"/>
      <c r="W21" s="95"/>
      <c r="X21" s="95"/>
    </row>
    <row r="22" spans="1:24" ht="21" customHeight="1">
      <c r="A22" s="4"/>
      <c r="B22" s="58"/>
      <c r="C22" s="58"/>
      <c r="D22" s="74">
        <v>0.625</v>
      </c>
      <c r="E22" s="16">
        <v>82.869</v>
      </c>
      <c r="F22" s="90">
        <v>1E-3</v>
      </c>
      <c r="G22" s="42">
        <v>10000</v>
      </c>
      <c r="H22" s="30">
        <v>0.08</v>
      </c>
      <c r="I22" s="24">
        <f>E22+F22</f>
        <v>82.87</v>
      </c>
      <c r="J22" s="2">
        <f>I22-H22</f>
        <v>82.79</v>
      </c>
      <c r="K22" s="2">
        <f>I22+H24</f>
        <v>82.97</v>
      </c>
      <c r="L22" s="47">
        <v>1</v>
      </c>
      <c r="M22" s="47" t="s">
        <v>47</v>
      </c>
      <c r="N22" s="1">
        <v>-1000</v>
      </c>
      <c r="O22" s="1">
        <f>IF(L22&lt;&gt;"",IF(M22="○",100,IF(M22="×",-100,"")),"")</f>
        <v>-100</v>
      </c>
      <c r="P22" s="45" t="str">
        <f>IF(M22="○","勝",IF(M22="×","敗",""))</f>
        <v>敗</v>
      </c>
      <c r="S22">
        <v>-1000</v>
      </c>
      <c r="U22" s="95">
        <f>IF(AND(V22="",W22="")=TRUE,0,IF(AND(V22="勝",W22="敗")=TRUE,1,IF(AND(W22="勝",V22="敗")=TRUE,1,IF(AND(V22="勝",W22="")=TRUE,2,IF(AND(W22="勝",V22="")=TRUE,2,IF(AND(V22="敗",W22="")=TRUE,3,IF(AND(W22="敗",V22="")=TRUE,3,0)))))))</f>
        <v>3</v>
      </c>
      <c r="V22" s="95" t="str">
        <f>IF(L22="","",P22)</f>
        <v>敗</v>
      </c>
      <c r="W22" s="95" t="str">
        <f>IF(L24="","",P24)</f>
        <v/>
      </c>
      <c r="X22" s="95"/>
    </row>
    <row r="23" spans="1:24" ht="21" customHeight="1">
      <c r="A23" s="5">
        <f>A19+1</f>
        <v>4</v>
      </c>
      <c r="B23" s="59">
        <v>40458</v>
      </c>
      <c r="C23" s="60" t="str">
        <f>IF(B23="","",TEXT(B23,"(aaa)"))</f>
        <v>(木)</v>
      </c>
      <c r="D23" s="89" t="s">
        <v>26</v>
      </c>
      <c r="E23" s="27" t="s">
        <v>32</v>
      </c>
      <c r="F23" s="89"/>
      <c r="G23" s="87" t="s">
        <v>28</v>
      </c>
      <c r="H23" s="37" t="s">
        <v>11</v>
      </c>
      <c r="I23" s="83" t="s">
        <v>20</v>
      </c>
      <c r="J23" s="84" t="s">
        <v>21</v>
      </c>
      <c r="K23" s="84" t="s">
        <v>22</v>
      </c>
      <c r="L23" s="85" t="s">
        <v>14</v>
      </c>
      <c r="M23" s="48"/>
      <c r="N23" s="1">
        <f>IF(N24="",N22,IF(N22="",N24,N22+N24))</f>
        <v>-1000</v>
      </c>
      <c r="O23" s="94">
        <f>IF(AND(O22="",O24="")=TRUE,"",V23/SUM(V23:X23)*100)</f>
        <v>50</v>
      </c>
      <c r="P23" s="45" t="str">
        <f>IF(AND(L22="",L24="")=TRUE,"",V23&amp;"勝"&amp;W23&amp;"敗"&amp;X23&amp;"引")</f>
        <v>2勝2敗0引</v>
      </c>
      <c r="U23" s="95"/>
      <c r="V23" s="95">
        <f>IF(U22=2,V19+1,IF(U22=0,0,V19))</f>
        <v>2</v>
      </c>
      <c r="W23" s="95">
        <f>IF(U22=3,W19+1,IF(U22=0,0,W19))</f>
        <v>2</v>
      </c>
      <c r="X23" s="95">
        <f>IF(U22=1,X19+1,X19)</f>
        <v>0</v>
      </c>
    </row>
    <row r="24" spans="1:24" ht="21" customHeight="1" thickBot="1">
      <c r="A24" s="6"/>
      <c r="B24" s="7"/>
      <c r="C24" s="7"/>
      <c r="D24" s="75">
        <v>0.70138888888888884</v>
      </c>
      <c r="E24" s="17">
        <v>82.244</v>
      </c>
      <c r="F24" s="91" t="s">
        <v>58</v>
      </c>
      <c r="G24" s="43">
        <v>10000</v>
      </c>
      <c r="H24" s="92">
        <v>0.1</v>
      </c>
      <c r="I24" s="56">
        <f>E24+F24</f>
        <v>82.242999999999995</v>
      </c>
      <c r="J24" s="57">
        <f>I24+H22</f>
        <v>82.322999999999993</v>
      </c>
      <c r="K24" s="57">
        <f>I24-H24</f>
        <v>82.143000000000001</v>
      </c>
      <c r="L24" s="53"/>
      <c r="M24" s="48"/>
      <c r="N24" s="8" t="str">
        <f>IF(M24="○",H24*G24,IF(M24="×",-H24*G24,""))</f>
        <v/>
      </c>
      <c r="O24" s="8" t="str">
        <f>IF(L24&lt;&gt;"",IF(M24="○",100,IF(M24="×",-100,"")),"")</f>
        <v/>
      </c>
      <c r="P24" s="54" t="str">
        <f>IF(M24="○","勝",IF(M24="×","敗",""))</f>
        <v/>
      </c>
      <c r="U24" s="95"/>
      <c r="V24" s="95"/>
      <c r="W24" s="95"/>
      <c r="X24" s="95"/>
    </row>
    <row r="25" spans="1:24" ht="21" customHeight="1">
      <c r="A25" s="26" t="s">
        <v>0</v>
      </c>
      <c r="B25" s="38" t="s">
        <v>33</v>
      </c>
      <c r="C25" s="38" t="s">
        <v>34</v>
      </c>
      <c r="D25" s="88" t="s">
        <v>26</v>
      </c>
      <c r="E25" s="25" t="s">
        <v>31</v>
      </c>
      <c r="F25" s="88" t="s">
        <v>27</v>
      </c>
      <c r="G25" s="86" t="s">
        <v>28</v>
      </c>
      <c r="H25" s="18" t="s">
        <v>10</v>
      </c>
      <c r="I25" s="41" t="s">
        <v>19</v>
      </c>
      <c r="J25" s="40" t="s">
        <v>21</v>
      </c>
      <c r="K25" s="40" t="s">
        <v>22</v>
      </c>
      <c r="L25" s="82" t="s">
        <v>14</v>
      </c>
      <c r="M25" s="36" t="s">
        <v>15</v>
      </c>
      <c r="N25" s="33" t="s">
        <v>16</v>
      </c>
      <c r="O25" s="33" t="s">
        <v>12</v>
      </c>
      <c r="P25" s="34" t="s">
        <v>13</v>
      </c>
      <c r="U25" s="95"/>
      <c r="V25" s="95"/>
      <c r="W25" s="95"/>
      <c r="X25" s="95"/>
    </row>
    <row r="26" spans="1:24" ht="21" customHeight="1">
      <c r="A26" s="4"/>
      <c r="B26" s="58"/>
      <c r="C26" s="58"/>
      <c r="D26" s="74">
        <v>0.75</v>
      </c>
      <c r="E26" s="16">
        <v>82.117000000000004</v>
      </c>
      <c r="F26" s="90">
        <v>1E-3</v>
      </c>
      <c r="G26" s="42">
        <v>10000</v>
      </c>
      <c r="H26" s="30">
        <v>0.08</v>
      </c>
      <c r="I26" s="24">
        <f>E26+F26</f>
        <v>82.118000000000009</v>
      </c>
      <c r="J26" s="2">
        <f>I26-H26</f>
        <v>82.038000000000011</v>
      </c>
      <c r="K26" s="2">
        <f>I26+H28</f>
        <v>82.218000000000004</v>
      </c>
      <c r="L26" s="47">
        <v>1</v>
      </c>
      <c r="M26" s="47" t="s">
        <v>45</v>
      </c>
      <c r="N26" s="1">
        <f>IF(M26="○",H26*G26,IF(M26="×",-H26*G26,""))</f>
        <v>800</v>
      </c>
      <c r="O26" s="1">
        <f>IF(L26&lt;&gt;"",IF(M26="○",100,IF(M26="×",-100,"")),"")</f>
        <v>100</v>
      </c>
      <c r="P26" s="45" t="str">
        <f>IF(M26="○","勝",IF(M26="×","敗",""))</f>
        <v>勝</v>
      </c>
      <c r="S26">
        <v>800</v>
      </c>
      <c r="U26" s="95">
        <f>IF(AND(V26="",W26="")=TRUE,0,IF(AND(V26="勝",W26="敗")=TRUE,1,IF(AND(W26="勝",V26="敗")=TRUE,1,IF(AND(V26="勝",W26="")=TRUE,2,IF(AND(W26="勝",V26="")=TRUE,2,IF(AND(V26="敗",W26="")=TRUE,3,IF(AND(W26="敗",V26="")=TRUE,3,0)))))))</f>
        <v>2</v>
      </c>
      <c r="V26" s="95" t="str">
        <f>IF(L26="","",P26)</f>
        <v>勝</v>
      </c>
      <c r="W26" s="95" t="str">
        <f>IF(L28="","",P28)</f>
        <v/>
      </c>
      <c r="X26" s="95"/>
    </row>
    <row r="27" spans="1:24" ht="21" customHeight="1">
      <c r="A27" s="5">
        <f>A23+1</f>
        <v>5</v>
      </c>
      <c r="B27" s="59">
        <v>40828</v>
      </c>
      <c r="C27" s="60" t="str">
        <f>IF(B27="","",TEXT(B27,"(aaa)"))</f>
        <v>(水)</v>
      </c>
      <c r="D27" s="89" t="s">
        <v>26</v>
      </c>
      <c r="E27" s="27" t="s">
        <v>32</v>
      </c>
      <c r="F27" s="89"/>
      <c r="G27" s="87" t="s">
        <v>28</v>
      </c>
      <c r="H27" s="37" t="s">
        <v>11</v>
      </c>
      <c r="I27" s="83" t="s">
        <v>20</v>
      </c>
      <c r="J27" s="84" t="s">
        <v>21</v>
      </c>
      <c r="K27" s="84" t="s">
        <v>22</v>
      </c>
      <c r="L27" s="85" t="s">
        <v>14</v>
      </c>
      <c r="M27" s="48"/>
      <c r="N27" s="1">
        <f>IF(N28="",N26,IF(N26="",N28,N26+N28))</f>
        <v>800</v>
      </c>
      <c r="O27" s="94">
        <f>IF(AND(O26="",O28="")=TRUE,"",V27/SUM(V27:X27)*100)</f>
        <v>60</v>
      </c>
      <c r="P27" s="45" t="str">
        <f>IF(AND(L26="",L28="")=TRUE,"",V27&amp;"勝"&amp;W27&amp;"敗"&amp;X27&amp;"引")</f>
        <v>3勝2敗0引</v>
      </c>
      <c r="U27" s="95"/>
      <c r="V27" s="95">
        <f>IF(U26=2,V23+1,IF(U26=0,0,V23))</f>
        <v>3</v>
      </c>
      <c r="W27" s="95">
        <f>IF(U26=3,W23+1,IF(U26=0,0,W23))</f>
        <v>2</v>
      </c>
      <c r="X27" s="95">
        <f>IF(U26=1,X23+1,X23)</f>
        <v>0</v>
      </c>
    </row>
    <row r="28" spans="1:24" ht="21" customHeight="1" thickBot="1">
      <c r="A28" s="6"/>
      <c r="B28" s="7"/>
      <c r="C28" s="7"/>
      <c r="D28" s="75">
        <v>0.625</v>
      </c>
      <c r="E28" s="17">
        <v>81.819999999999993</v>
      </c>
      <c r="F28" s="91" t="s">
        <v>57</v>
      </c>
      <c r="G28" s="43">
        <v>10000</v>
      </c>
      <c r="H28" s="92">
        <v>0.1</v>
      </c>
      <c r="I28" s="56">
        <f>E28+F28</f>
        <v>81.818999999999988</v>
      </c>
      <c r="J28" s="57">
        <f>I28+H26</f>
        <v>81.898999999999987</v>
      </c>
      <c r="K28" s="57">
        <f>I28-H28</f>
        <v>81.718999999999994</v>
      </c>
      <c r="L28" s="53"/>
      <c r="M28" s="48"/>
      <c r="N28" s="8" t="str">
        <f>IF(M28="○",H28*G28,IF(M28="×",-H28*G28,""))</f>
        <v/>
      </c>
      <c r="O28" s="8" t="str">
        <f>IF(L28&lt;&gt;"",IF(M28="○",100,IF(M28="×",-100,"")),"")</f>
        <v/>
      </c>
      <c r="P28" s="54" t="str">
        <f>IF(M28="○","勝",IF(M28="×","敗",""))</f>
        <v/>
      </c>
      <c r="U28" s="95"/>
      <c r="V28" s="95"/>
      <c r="W28" s="95"/>
      <c r="X28" s="95"/>
    </row>
    <row r="29" spans="1:24" ht="21" customHeight="1">
      <c r="A29" s="26" t="s">
        <v>0</v>
      </c>
      <c r="B29" s="38" t="s">
        <v>33</v>
      </c>
      <c r="C29" s="38" t="s">
        <v>34</v>
      </c>
      <c r="D29" s="88" t="s">
        <v>26</v>
      </c>
      <c r="E29" s="25" t="s">
        <v>31</v>
      </c>
      <c r="F29" s="88" t="s">
        <v>27</v>
      </c>
      <c r="G29" s="86" t="s">
        <v>28</v>
      </c>
      <c r="H29" s="18" t="s">
        <v>10</v>
      </c>
      <c r="I29" s="41" t="s">
        <v>19</v>
      </c>
      <c r="J29" s="40" t="s">
        <v>21</v>
      </c>
      <c r="K29" s="40" t="s">
        <v>22</v>
      </c>
      <c r="L29" s="82" t="s">
        <v>14</v>
      </c>
      <c r="M29" s="36" t="s">
        <v>15</v>
      </c>
      <c r="N29" s="33" t="s">
        <v>16</v>
      </c>
      <c r="O29" s="33" t="s">
        <v>12</v>
      </c>
      <c r="P29" s="34" t="s">
        <v>13</v>
      </c>
      <c r="U29" s="95"/>
      <c r="V29" s="95"/>
      <c r="W29" s="95"/>
      <c r="X29" s="95"/>
    </row>
    <row r="30" spans="1:24" ht="21" customHeight="1">
      <c r="A30" s="4"/>
      <c r="B30" s="58"/>
      <c r="C30" s="58"/>
      <c r="D30" s="74">
        <v>0.71527777777777779</v>
      </c>
      <c r="E30" s="16">
        <v>81.956000000000003</v>
      </c>
      <c r="F30" s="90">
        <v>3.0000000000000001E-3</v>
      </c>
      <c r="G30" s="42">
        <v>10000</v>
      </c>
      <c r="H30" s="30">
        <v>0.08</v>
      </c>
      <c r="I30" s="24">
        <f>E30+F30</f>
        <v>81.959000000000003</v>
      </c>
      <c r="J30" s="2">
        <f>I30-H30</f>
        <v>81.879000000000005</v>
      </c>
      <c r="K30" s="2">
        <f>I30+H32</f>
        <v>82.058999999999997</v>
      </c>
      <c r="L30" s="47">
        <v>1</v>
      </c>
      <c r="M30" s="47" t="s">
        <v>45</v>
      </c>
      <c r="N30" s="1">
        <f>IF(M30="○",H30*G30,IF(M30="×",-H30*G30,""))</f>
        <v>800</v>
      </c>
      <c r="O30" s="1">
        <f>IF(L30&lt;&gt;"",IF(M30="○",100,IF(M30="×",-100,"")),"")</f>
        <v>100</v>
      </c>
      <c r="P30" s="45" t="str">
        <f>IF(M30="○","勝",IF(M30="×","敗",""))</f>
        <v>勝</v>
      </c>
      <c r="U30" s="95">
        <f>IF(AND(V30="",W30="")=TRUE,0,IF(AND(V30="勝",W30="敗")=TRUE,1,IF(AND(W30="勝",V30="敗")=TRUE,1,IF(AND(V30="勝",W30="")=TRUE,2,IF(AND(W30="勝",V30="")=TRUE,2,IF(AND(V30="敗",W30="")=TRUE,3,IF(AND(W30="敗",V30="")=TRUE,3,0)))))))</f>
        <v>2</v>
      </c>
      <c r="V30" s="95" t="str">
        <f>IF(L30="","",P30)</f>
        <v>勝</v>
      </c>
      <c r="W30" s="95" t="str">
        <f>IF(L32="","",P32)</f>
        <v/>
      </c>
      <c r="X30" s="95"/>
    </row>
    <row r="31" spans="1:24" ht="21" customHeight="1">
      <c r="A31" s="5">
        <f>A27+1</f>
        <v>6</v>
      </c>
      <c r="B31" s="59">
        <v>40464</v>
      </c>
      <c r="C31" s="60" t="str">
        <f>IF(B31="","",TEXT(B31,"(aaa)"))</f>
        <v>(水)</v>
      </c>
      <c r="D31" s="89" t="s">
        <v>26</v>
      </c>
      <c r="E31" s="27" t="s">
        <v>32</v>
      </c>
      <c r="F31" s="89"/>
      <c r="G31" s="87" t="s">
        <v>28</v>
      </c>
      <c r="H31" s="37" t="s">
        <v>11</v>
      </c>
      <c r="I31" s="83" t="s">
        <v>20</v>
      </c>
      <c r="J31" s="84" t="s">
        <v>21</v>
      </c>
      <c r="K31" s="84" t="s">
        <v>22</v>
      </c>
      <c r="L31" s="85" t="s">
        <v>14</v>
      </c>
      <c r="M31" s="48"/>
      <c r="N31" s="1">
        <f>IF(N32="",N30,IF(N30="",N32,N30+N32))</f>
        <v>800</v>
      </c>
      <c r="O31" s="94">
        <f>IF(AND(O30="",O32="")=TRUE,"",V31/SUM(V31:X31)*100)</f>
        <v>66.666666666666657</v>
      </c>
      <c r="P31" s="45" t="str">
        <f>IF(AND(L30="",L32="")=TRUE,"",V31&amp;"勝"&amp;W31&amp;"敗"&amp;X31&amp;"引")</f>
        <v>4勝2敗0引</v>
      </c>
      <c r="S31">
        <v>800</v>
      </c>
      <c r="U31" s="95"/>
      <c r="V31" s="95">
        <f>IF(U30=2,V27+1,IF(U30=0,0,V27))</f>
        <v>4</v>
      </c>
      <c r="W31" s="95">
        <f>IF(U30=3,W27+1,IF(U30=0,0,W27))</f>
        <v>2</v>
      </c>
      <c r="X31" s="95">
        <f>IF(U30=1,X27+1,X27)</f>
        <v>0</v>
      </c>
    </row>
    <row r="32" spans="1:24" ht="21" customHeight="1" thickBot="1">
      <c r="A32" s="6"/>
      <c r="B32" s="7"/>
      <c r="C32" s="7"/>
      <c r="D32" s="75">
        <v>0.80555555555555547</v>
      </c>
      <c r="E32" s="17">
        <v>81.793999999999997</v>
      </c>
      <c r="F32" s="91" t="s">
        <v>60</v>
      </c>
      <c r="G32" s="43">
        <v>10000</v>
      </c>
      <c r="H32" s="92">
        <v>0.1</v>
      </c>
      <c r="I32" s="56">
        <f>E32+F32</f>
        <v>81.790999999999997</v>
      </c>
      <c r="J32" s="57">
        <f>I32+H30</f>
        <v>81.870999999999995</v>
      </c>
      <c r="K32" s="57">
        <f>I32-H32</f>
        <v>81.691000000000003</v>
      </c>
      <c r="L32" s="53"/>
      <c r="M32" s="48"/>
      <c r="N32" s="8" t="str">
        <f>IF(M32="○",H32*G32,IF(M32="×",-H32*G32,""))</f>
        <v/>
      </c>
      <c r="O32" s="8" t="str">
        <f>IF(L32&lt;&gt;"",IF(M32="○",100,IF(M32="×",-100,"")),"")</f>
        <v/>
      </c>
      <c r="P32" s="54" t="str">
        <f>IF(M32="○","勝",IF(M32="×","敗",""))</f>
        <v/>
      </c>
      <c r="U32" s="95"/>
      <c r="V32" s="95"/>
      <c r="W32" s="95"/>
      <c r="X32" s="95"/>
    </row>
    <row r="33" spans="1:24" ht="21" customHeight="1">
      <c r="A33" s="26" t="s">
        <v>0</v>
      </c>
      <c r="B33" s="38" t="s">
        <v>33</v>
      </c>
      <c r="C33" s="38" t="s">
        <v>34</v>
      </c>
      <c r="D33" s="88" t="s">
        <v>26</v>
      </c>
      <c r="E33" s="25" t="s">
        <v>31</v>
      </c>
      <c r="F33" s="88" t="s">
        <v>27</v>
      </c>
      <c r="G33" s="86" t="s">
        <v>28</v>
      </c>
      <c r="H33" s="18" t="s">
        <v>10</v>
      </c>
      <c r="I33" s="41" t="s">
        <v>19</v>
      </c>
      <c r="J33" s="40" t="s">
        <v>21</v>
      </c>
      <c r="K33" s="40" t="s">
        <v>22</v>
      </c>
      <c r="L33" s="82" t="s">
        <v>14</v>
      </c>
      <c r="M33" s="36" t="s">
        <v>15</v>
      </c>
      <c r="N33" s="33" t="s">
        <v>16</v>
      </c>
      <c r="O33" s="33" t="s">
        <v>12</v>
      </c>
      <c r="P33" s="34" t="s">
        <v>13</v>
      </c>
      <c r="U33" s="95"/>
      <c r="V33" s="95"/>
      <c r="W33" s="95"/>
      <c r="X33" s="95"/>
    </row>
    <row r="34" spans="1:24" ht="21" customHeight="1">
      <c r="A34" s="4"/>
      <c r="B34" s="58"/>
      <c r="C34" s="58"/>
      <c r="D34" s="74">
        <v>0.65277777777777779</v>
      </c>
      <c r="E34" s="16">
        <v>81.311999999999998</v>
      </c>
      <c r="F34" s="90">
        <v>5.0000000000000001E-3</v>
      </c>
      <c r="G34" s="42">
        <v>10000</v>
      </c>
      <c r="H34" s="30">
        <v>0.08</v>
      </c>
      <c r="I34" s="24">
        <f>E34+F34</f>
        <v>81.316999999999993</v>
      </c>
      <c r="J34" s="2">
        <f>I34-H34</f>
        <v>81.236999999999995</v>
      </c>
      <c r="K34" s="2">
        <f>I34+H36</f>
        <v>81.416999999999987</v>
      </c>
      <c r="L34" s="47"/>
      <c r="M34" s="47"/>
      <c r="N34" s="1" t="str">
        <f>IF(M34="○",H34*G34,IF(M34="×",-H34*G34,""))</f>
        <v/>
      </c>
      <c r="O34" s="1" t="str">
        <f>IF(L34&lt;&gt;"",IF(M34="○",100,IF(M34="×",-100,"")),"")</f>
        <v/>
      </c>
      <c r="P34" s="45" t="str">
        <f>IF(M34="○","勝",IF(M34="×","敗",""))</f>
        <v/>
      </c>
      <c r="U34" s="95">
        <f>IF(AND(V34="",W34="")=TRUE,0,IF(AND(V34="勝",W34="敗")=TRUE,1,IF(AND(W34="勝",V34="敗")=TRUE,1,IF(AND(V34="勝",W34="")=TRUE,2,IF(AND(W34="勝",V34="")=TRUE,2,IF(AND(V34="敗",W34="")=TRUE,3,IF(AND(W34="敗",V34="")=TRUE,3,0)))))))</f>
        <v>3</v>
      </c>
      <c r="V34" s="95" t="str">
        <f>IF(L34="","",P34)</f>
        <v/>
      </c>
      <c r="W34" s="95" t="str">
        <f>IF(L36="","",P36)</f>
        <v>敗</v>
      </c>
      <c r="X34" s="95"/>
    </row>
    <row r="35" spans="1:24" ht="21" customHeight="1">
      <c r="A35" s="5">
        <f>A31+1</f>
        <v>7</v>
      </c>
      <c r="B35" s="59">
        <v>40465</v>
      </c>
      <c r="C35" s="60" t="str">
        <f>IF(B35="","",TEXT(B35,"(aaa)"))</f>
        <v>(木)</v>
      </c>
      <c r="D35" s="89" t="s">
        <v>26</v>
      </c>
      <c r="E35" s="27" t="s">
        <v>32</v>
      </c>
      <c r="F35" s="89"/>
      <c r="G35" s="87" t="s">
        <v>28</v>
      </c>
      <c r="H35" s="37" t="s">
        <v>11</v>
      </c>
      <c r="I35" s="83" t="s">
        <v>20</v>
      </c>
      <c r="J35" s="84" t="s">
        <v>21</v>
      </c>
      <c r="K35" s="84" t="s">
        <v>22</v>
      </c>
      <c r="L35" s="85" t="s">
        <v>14</v>
      </c>
      <c r="M35" s="48"/>
      <c r="N35" s="1">
        <f>IF(N36="",N34,IF(N34="",N36,N34+N36))</f>
        <v>-1000</v>
      </c>
      <c r="O35" s="94">
        <f>IF(AND(O34="",O36="")=TRUE,"",V35/SUM(V35:X35)*100)</f>
        <v>57.142857142857139</v>
      </c>
      <c r="P35" s="45" t="str">
        <f>IF(AND(L34="",L36="")=TRUE,"",V35&amp;"勝"&amp;W35&amp;"敗"&amp;X35&amp;"引")</f>
        <v>4勝3敗0引</v>
      </c>
      <c r="S35">
        <v>-1000</v>
      </c>
      <c r="U35" s="95"/>
      <c r="V35" s="95">
        <f>IF(U34=2,V31+1,IF(U34=0,0,V31))</f>
        <v>4</v>
      </c>
      <c r="W35" s="95">
        <f>IF(U34=3,W31+1,IF(U34=0,0,W31))</f>
        <v>3</v>
      </c>
      <c r="X35" s="95">
        <f>IF(U34=1,X31+1,X31)</f>
        <v>0</v>
      </c>
    </row>
    <row r="36" spans="1:24" ht="21" customHeight="1" thickBot="1">
      <c r="A36" s="6"/>
      <c r="B36" s="7"/>
      <c r="C36" s="7"/>
      <c r="D36" s="75">
        <v>0.77083333333333337</v>
      </c>
      <c r="E36" s="17">
        <v>80.897000000000006</v>
      </c>
      <c r="F36" s="91" t="s">
        <v>61</v>
      </c>
      <c r="G36" s="43">
        <v>10000</v>
      </c>
      <c r="H36" s="92">
        <v>0.1</v>
      </c>
      <c r="I36" s="56">
        <f>E36+F36</f>
        <v>80.89200000000001</v>
      </c>
      <c r="J36" s="57">
        <f>I36+H34</f>
        <v>80.972000000000008</v>
      </c>
      <c r="K36" s="57">
        <f>I36-H36</f>
        <v>80.792000000000016</v>
      </c>
      <c r="L36" s="53">
        <v>1</v>
      </c>
      <c r="M36" s="48" t="s">
        <v>47</v>
      </c>
      <c r="N36" s="8">
        <f>IF(M36="○",H36*G36,IF(M36="×",-H36*G36,""))</f>
        <v>-1000</v>
      </c>
      <c r="O36" s="8">
        <f>IF(L36&lt;&gt;"",IF(M36="○",100,IF(M36="×",-100,"")),"")</f>
        <v>-100</v>
      </c>
      <c r="P36" s="54" t="str">
        <f>IF(M36="○","勝",IF(M36="×","敗",""))</f>
        <v>敗</v>
      </c>
      <c r="U36" s="95"/>
      <c r="V36" s="95"/>
      <c r="W36" s="95"/>
      <c r="X36" s="95"/>
    </row>
    <row r="37" spans="1:24" ht="21" customHeight="1">
      <c r="A37" s="26" t="s">
        <v>0</v>
      </c>
      <c r="B37" s="38" t="s">
        <v>33</v>
      </c>
      <c r="C37" s="38" t="s">
        <v>34</v>
      </c>
      <c r="D37" s="88" t="s">
        <v>26</v>
      </c>
      <c r="E37" s="25" t="s">
        <v>31</v>
      </c>
      <c r="F37" s="88" t="s">
        <v>27</v>
      </c>
      <c r="G37" s="86" t="s">
        <v>28</v>
      </c>
      <c r="H37" s="18" t="s">
        <v>10</v>
      </c>
      <c r="I37" s="41" t="s">
        <v>19</v>
      </c>
      <c r="J37" s="40" t="s">
        <v>21</v>
      </c>
      <c r="K37" s="40" t="s">
        <v>22</v>
      </c>
      <c r="L37" s="82" t="s">
        <v>14</v>
      </c>
      <c r="M37" s="36" t="s">
        <v>15</v>
      </c>
      <c r="N37" s="33" t="s">
        <v>16</v>
      </c>
      <c r="O37" s="33" t="s">
        <v>12</v>
      </c>
      <c r="P37" s="34" t="s">
        <v>13</v>
      </c>
      <c r="U37" s="95"/>
      <c r="V37" s="95"/>
      <c r="W37" s="95"/>
      <c r="X37" s="95"/>
    </row>
    <row r="38" spans="1:24" ht="21" customHeight="1">
      <c r="A38" s="4"/>
      <c r="B38" s="58"/>
      <c r="C38" s="58"/>
      <c r="D38" s="74">
        <v>0.6875</v>
      </c>
      <c r="E38" s="16">
        <v>81.313000000000002</v>
      </c>
      <c r="F38" s="90">
        <v>5.0000000000000001E-3</v>
      </c>
      <c r="G38" s="42">
        <v>10000</v>
      </c>
      <c r="H38" s="30">
        <v>0.08</v>
      </c>
      <c r="I38" s="24">
        <f>E38+F38</f>
        <v>81.317999999999998</v>
      </c>
      <c r="J38" s="2">
        <f>I38-H38</f>
        <v>81.238</v>
      </c>
      <c r="K38" s="2">
        <f>I38+H40</f>
        <v>81.417999999999992</v>
      </c>
      <c r="L38" s="47"/>
      <c r="M38" s="47"/>
      <c r="N38" s="1" t="str">
        <f>IF(M38="○",H38*G38,IF(M38="×",-H38*G38,""))</f>
        <v/>
      </c>
      <c r="O38" s="1" t="str">
        <f>IF(L38&lt;&gt;"",IF(M38="○",100,IF(M38="×",-100,"")),"")</f>
        <v/>
      </c>
      <c r="P38" s="45" t="str">
        <f>IF(M38="○","勝",IF(M38="×","敗",""))</f>
        <v/>
      </c>
      <c r="U38" s="95">
        <f>IF(AND(V38="",W38="")=TRUE,0,IF(AND(V38="勝",W38="敗")=TRUE,1,IF(AND(W38="勝",V38="敗")=TRUE,1,IF(AND(V38="勝",W38="")=TRUE,2,IF(AND(W38="勝",V38="")=TRUE,2,IF(AND(V38="敗",W38="")=TRUE,3,IF(AND(W38="敗",V38="")=TRUE,3,0)))))))</f>
        <v>3</v>
      </c>
      <c r="V38" s="95" t="str">
        <f>IF(L38="","",P38)</f>
        <v/>
      </c>
      <c r="W38" s="95" t="str">
        <f>IF(L40="","",P40)</f>
        <v>敗</v>
      </c>
      <c r="X38" s="95"/>
    </row>
    <row r="39" spans="1:24" ht="21" customHeight="1">
      <c r="A39" s="5">
        <f>A35+1</f>
        <v>8</v>
      </c>
      <c r="B39" s="59">
        <v>40466</v>
      </c>
      <c r="C39" s="60" t="str">
        <f>IF(B39="","",TEXT(B39,"(aaa)"))</f>
        <v>(金)</v>
      </c>
      <c r="D39" s="89" t="s">
        <v>26</v>
      </c>
      <c r="E39" s="27" t="s">
        <v>32</v>
      </c>
      <c r="F39" s="89"/>
      <c r="G39" s="87" t="s">
        <v>28</v>
      </c>
      <c r="H39" s="37" t="s">
        <v>11</v>
      </c>
      <c r="I39" s="83" t="s">
        <v>20</v>
      </c>
      <c r="J39" s="84" t="s">
        <v>21</v>
      </c>
      <c r="K39" s="84" t="s">
        <v>22</v>
      </c>
      <c r="L39" s="85" t="s">
        <v>14</v>
      </c>
      <c r="M39" s="48"/>
      <c r="N39" s="1">
        <v>-1070</v>
      </c>
      <c r="O39" s="94">
        <f>IF(AND(O38="",O40="")=TRUE,"",V39/SUM(V39:X39)*100)</f>
        <v>50</v>
      </c>
      <c r="P39" s="45" t="str">
        <f>IF(AND(L38="",L40="")=TRUE,"",V39&amp;"勝"&amp;W39&amp;"敗"&amp;X39&amp;"引")</f>
        <v>4勝4敗0引</v>
      </c>
      <c r="S39">
        <v>-1070</v>
      </c>
      <c r="U39" s="95"/>
      <c r="V39" s="95">
        <f>IF(U38=2,V35+1,IF(U38=0,0,V35))</f>
        <v>4</v>
      </c>
      <c r="W39" s="95">
        <f>IF(U38=3,W35+1,IF(U38=0,0,W35))</f>
        <v>4</v>
      </c>
      <c r="X39" s="95">
        <f>IF(U38=1,X35+1,X35)</f>
        <v>0</v>
      </c>
    </row>
    <row r="40" spans="1:24" ht="21" customHeight="1" thickBot="1">
      <c r="A40" s="6"/>
      <c r="B40" s="7"/>
      <c r="C40" s="7"/>
      <c r="D40" s="75">
        <v>0.64236111111111105</v>
      </c>
      <c r="E40" s="17">
        <v>81.138999999999996</v>
      </c>
      <c r="F40" s="91" t="s">
        <v>62</v>
      </c>
      <c r="G40" s="43">
        <v>10000</v>
      </c>
      <c r="H40" s="92">
        <v>0.1</v>
      </c>
      <c r="I40" s="56">
        <f>E40+F40</f>
        <v>81.134</v>
      </c>
      <c r="J40" s="57">
        <f>I40+H38</f>
        <v>81.213999999999999</v>
      </c>
      <c r="K40" s="57">
        <f>I40-H40</f>
        <v>81.034000000000006</v>
      </c>
      <c r="L40" s="53">
        <v>1</v>
      </c>
      <c r="M40" s="48" t="s">
        <v>47</v>
      </c>
      <c r="N40" s="8">
        <v>-1070</v>
      </c>
      <c r="O40" s="8">
        <f>IF(L40&lt;&gt;"",IF(M40="○",100,IF(M40="×",-100,"")),"")</f>
        <v>-100</v>
      </c>
      <c r="P40" s="54" t="str">
        <f>IF(M40="○","勝",IF(M40="×","敗",""))</f>
        <v>敗</v>
      </c>
      <c r="U40" s="95"/>
      <c r="V40" s="95"/>
      <c r="W40" s="95"/>
      <c r="X40" s="95"/>
    </row>
    <row r="41" spans="1:24" ht="21" customHeight="1">
      <c r="A41" s="26" t="s">
        <v>0</v>
      </c>
      <c r="B41" s="38" t="s">
        <v>33</v>
      </c>
      <c r="C41" s="38" t="s">
        <v>34</v>
      </c>
      <c r="D41" s="88" t="s">
        <v>26</v>
      </c>
      <c r="E41" s="25" t="s">
        <v>31</v>
      </c>
      <c r="F41" s="88" t="s">
        <v>27</v>
      </c>
      <c r="G41" s="86" t="s">
        <v>28</v>
      </c>
      <c r="H41" s="18" t="s">
        <v>10</v>
      </c>
      <c r="I41" s="41" t="s">
        <v>19</v>
      </c>
      <c r="J41" s="40" t="s">
        <v>21</v>
      </c>
      <c r="K41" s="40" t="s">
        <v>22</v>
      </c>
      <c r="L41" s="82" t="s">
        <v>14</v>
      </c>
      <c r="M41" s="36" t="s">
        <v>15</v>
      </c>
      <c r="N41" s="33" t="s">
        <v>16</v>
      </c>
      <c r="O41" s="33" t="s">
        <v>12</v>
      </c>
      <c r="P41" s="34" t="s">
        <v>13</v>
      </c>
      <c r="U41" s="95"/>
      <c r="V41" s="95"/>
      <c r="W41" s="95"/>
      <c r="X41" s="95"/>
    </row>
    <row r="42" spans="1:24" ht="21" customHeight="1">
      <c r="A42" s="4"/>
      <c r="B42" s="58"/>
      <c r="C42" s="58"/>
      <c r="D42" s="74">
        <v>0.70833333333333337</v>
      </c>
      <c r="E42" s="16">
        <v>81.305000000000007</v>
      </c>
      <c r="F42" s="90">
        <v>5.0000000000000001E-3</v>
      </c>
      <c r="G42" s="42">
        <v>10000</v>
      </c>
      <c r="H42" s="30">
        <v>0.08</v>
      </c>
      <c r="I42" s="24">
        <f>E42+F42</f>
        <v>81.31</v>
      </c>
      <c r="J42" s="2">
        <f>I42-H42</f>
        <v>81.23</v>
      </c>
      <c r="K42" s="2">
        <f>I42+H44</f>
        <v>81.41</v>
      </c>
      <c r="L42" s="47">
        <v>1</v>
      </c>
      <c r="M42" s="47" t="s">
        <v>45</v>
      </c>
      <c r="N42" s="1">
        <f>IF(M42="○",H42*G42,IF(M42="×",-H42*G42,""))</f>
        <v>800</v>
      </c>
      <c r="O42" s="1">
        <f>IF(L42&lt;&gt;"",IF(M42="○",100,IF(M42="×",-100,"")),"")</f>
        <v>100</v>
      </c>
      <c r="P42" s="45" t="str">
        <f>IF(M42="○","勝",IF(M42="×","敗",""))</f>
        <v>勝</v>
      </c>
      <c r="U42" s="95">
        <f>IF(AND(V42="",W42="")=TRUE,0,IF(AND(V42="勝",W42="敗")=TRUE,1,IF(AND(W42="勝",V42="敗")=TRUE,1,IF(AND(V42="勝",W42="")=TRUE,2,IF(AND(W42="勝",V42="")=TRUE,2,IF(AND(V42="敗",W42="")=TRUE,3,IF(AND(W42="敗",V42="")=TRUE,3,0)))))))</f>
        <v>2</v>
      </c>
      <c r="V42" s="95" t="str">
        <f>IF(L42="","",P42)</f>
        <v>勝</v>
      </c>
      <c r="W42" s="95" t="str">
        <f>IF(L44="","",P44)</f>
        <v/>
      </c>
      <c r="X42" s="95"/>
    </row>
    <row r="43" spans="1:24" ht="21" customHeight="1">
      <c r="A43" s="5">
        <f>A39+1</f>
        <v>9</v>
      </c>
      <c r="B43" s="59">
        <v>40469</v>
      </c>
      <c r="C43" s="60" t="str">
        <f>IF(B43="","",TEXT(B43,"(aaa)"))</f>
        <v>(月)</v>
      </c>
      <c r="D43" s="89" t="s">
        <v>26</v>
      </c>
      <c r="E43" s="27" t="s">
        <v>32</v>
      </c>
      <c r="F43" s="89"/>
      <c r="G43" s="87" t="s">
        <v>28</v>
      </c>
      <c r="H43" s="37" t="s">
        <v>11</v>
      </c>
      <c r="I43" s="83" t="s">
        <v>20</v>
      </c>
      <c r="J43" s="84" t="s">
        <v>21</v>
      </c>
      <c r="K43" s="84" t="s">
        <v>22</v>
      </c>
      <c r="L43" s="85" t="s">
        <v>14</v>
      </c>
      <c r="M43" s="48"/>
      <c r="N43" s="1">
        <f>IF(N44="",N42,IF(N42="",N44,N42+N44))</f>
        <v>800</v>
      </c>
      <c r="O43" s="94">
        <f>IF(AND(O42="",O44="")=TRUE,"",V43/SUM(V43:X43)*100)</f>
        <v>55.555555555555557</v>
      </c>
      <c r="P43" s="45" t="str">
        <f>IF(AND(L42="",L44="")=TRUE,"",V43&amp;"勝"&amp;W43&amp;"敗"&amp;X43&amp;"引")</f>
        <v>5勝4敗0引</v>
      </c>
      <c r="S43">
        <v>800</v>
      </c>
      <c r="U43" s="95"/>
      <c r="V43" s="95">
        <f>IF(U42=2,V39+1,IF(U42=0,0,V39))</f>
        <v>5</v>
      </c>
      <c r="W43" s="95">
        <f>IF(U42=3,W39+1,IF(U42=0,0,W39))</f>
        <v>4</v>
      </c>
      <c r="X43" s="95">
        <f>IF(U42=1,X39+1,X39)</f>
        <v>0</v>
      </c>
    </row>
    <row r="44" spans="1:24" ht="21" customHeight="1" thickBot="1">
      <c r="A44" s="6"/>
      <c r="B44" s="7"/>
      <c r="C44" s="7"/>
      <c r="D44" s="75">
        <v>0.63888888888888895</v>
      </c>
      <c r="E44" s="17">
        <v>81.135000000000005</v>
      </c>
      <c r="F44" s="91" t="s">
        <v>59</v>
      </c>
      <c r="G44" s="43">
        <v>10000</v>
      </c>
      <c r="H44" s="92">
        <v>0.1</v>
      </c>
      <c r="I44" s="56">
        <f>E44+F44</f>
        <v>81.13000000000001</v>
      </c>
      <c r="J44" s="57">
        <f>I44+H42</f>
        <v>81.210000000000008</v>
      </c>
      <c r="K44" s="57">
        <f>I44-H44</f>
        <v>81.030000000000015</v>
      </c>
      <c r="L44" s="53"/>
      <c r="M44" s="48"/>
      <c r="N44" s="8" t="str">
        <f>IF(M44="○",H44*G44,IF(M44="×",-H44*G44,""))</f>
        <v/>
      </c>
      <c r="O44" s="8" t="str">
        <f>IF(L44&lt;&gt;"",IF(M44="○",100,IF(M44="×",-100,"")),"")</f>
        <v/>
      </c>
      <c r="P44" s="54" t="str">
        <f>IF(M44="○","勝",IF(M44="×","敗",""))</f>
        <v/>
      </c>
      <c r="U44" s="95"/>
      <c r="V44" s="95"/>
      <c r="W44" s="95"/>
      <c r="X44" s="95"/>
    </row>
    <row r="45" spans="1:24" ht="21" customHeight="1">
      <c r="A45" s="26" t="s">
        <v>0</v>
      </c>
      <c r="B45" s="38" t="s">
        <v>33</v>
      </c>
      <c r="C45" s="38" t="s">
        <v>34</v>
      </c>
      <c r="D45" s="88" t="s">
        <v>26</v>
      </c>
      <c r="E45" s="25" t="s">
        <v>31</v>
      </c>
      <c r="F45" s="88" t="s">
        <v>27</v>
      </c>
      <c r="G45" s="86" t="s">
        <v>28</v>
      </c>
      <c r="H45" s="18" t="s">
        <v>10</v>
      </c>
      <c r="I45" s="41" t="s">
        <v>19</v>
      </c>
      <c r="J45" s="40" t="s">
        <v>21</v>
      </c>
      <c r="K45" s="40" t="s">
        <v>22</v>
      </c>
      <c r="L45" s="82" t="s">
        <v>14</v>
      </c>
      <c r="M45" s="36" t="s">
        <v>15</v>
      </c>
      <c r="N45" s="33" t="s">
        <v>16</v>
      </c>
      <c r="O45" s="33" t="s">
        <v>12</v>
      </c>
      <c r="P45" s="34" t="s">
        <v>13</v>
      </c>
      <c r="U45" s="95"/>
      <c r="V45" s="95"/>
      <c r="W45" s="95"/>
      <c r="X45" s="95"/>
    </row>
    <row r="46" spans="1:24" ht="21" customHeight="1">
      <c r="A46" s="4"/>
      <c r="B46" s="58"/>
      <c r="C46" s="58"/>
      <c r="D46" s="74">
        <v>0.63194444444444442</v>
      </c>
      <c r="E46" s="16">
        <v>81.552000000000007</v>
      </c>
      <c r="F46" s="90">
        <v>0.01</v>
      </c>
      <c r="G46" s="42">
        <v>10000</v>
      </c>
      <c r="H46" s="30">
        <v>0.08</v>
      </c>
      <c r="I46" s="24">
        <f>E46+F46</f>
        <v>81.562000000000012</v>
      </c>
      <c r="J46" s="2">
        <f>I46-H46</f>
        <v>81.482000000000014</v>
      </c>
      <c r="K46" s="2">
        <f>I46+H48</f>
        <v>81.662000000000006</v>
      </c>
      <c r="L46" s="47">
        <v>1</v>
      </c>
      <c r="M46" s="47" t="s">
        <v>47</v>
      </c>
      <c r="N46" s="1">
        <v>-1030</v>
      </c>
      <c r="O46" s="1">
        <f>IF(L46&lt;&gt;"",IF(M46="○",100,IF(M46="×",-100,"")),"")</f>
        <v>-100</v>
      </c>
      <c r="P46" s="45" t="str">
        <f>IF(M46="○","勝",IF(M46="×","敗",""))</f>
        <v>敗</v>
      </c>
      <c r="U46" s="95">
        <f>IF(AND(V46="",W46="")=TRUE,0,IF(AND(V46="勝",W46="敗")=TRUE,1,IF(AND(W46="勝",V46="敗")=TRUE,1,IF(AND(V46="勝",W46="")=TRUE,2,IF(AND(W46="勝",V46="")=TRUE,2,IF(AND(V46="敗",W46="")=TRUE,3,IF(AND(W46="敗",V46="")=TRUE,3,0)))))))</f>
        <v>3</v>
      </c>
      <c r="V46" s="95" t="str">
        <f>IF(L46="","",P46)</f>
        <v>敗</v>
      </c>
      <c r="W46" s="95" t="str">
        <f>IF(L48="","",P48)</f>
        <v/>
      </c>
      <c r="X46" s="95"/>
    </row>
    <row r="47" spans="1:24" ht="21" customHeight="1">
      <c r="A47" s="5">
        <f>A43+1</f>
        <v>10</v>
      </c>
      <c r="B47" s="59">
        <v>40470</v>
      </c>
      <c r="C47" s="60" t="str">
        <f>IF(B47="","",TEXT(B47,"(aaa)"))</f>
        <v>(火)</v>
      </c>
      <c r="D47" s="89" t="s">
        <v>26</v>
      </c>
      <c r="E47" s="27" t="s">
        <v>32</v>
      </c>
      <c r="F47" s="89"/>
      <c r="G47" s="87" t="s">
        <v>28</v>
      </c>
      <c r="H47" s="37" t="s">
        <v>11</v>
      </c>
      <c r="I47" s="83" t="s">
        <v>20</v>
      </c>
      <c r="J47" s="84" t="s">
        <v>21</v>
      </c>
      <c r="K47" s="84" t="s">
        <v>22</v>
      </c>
      <c r="L47" s="85" t="s">
        <v>14</v>
      </c>
      <c r="M47" s="48"/>
      <c r="N47" s="1">
        <f>IF(N48="",N46,IF(N46="",N48,N46+N48))</f>
        <v>-1030</v>
      </c>
      <c r="O47" s="94">
        <f>IF(AND(O46="",O48="")=TRUE,"",V47/SUM(V47:X47)*100)</f>
        <v>50</v>
      </c>
      <c r="P47" s="45" t="str">
        <f>IF(AND(L46="",L48="")=TRUE,"",V47&amp;"勝"&amp;W47&amp;"敗"&amp;X47&amp;"引")</f>
        <v>5勝5敗0引</v>
      </c>
      <c r="S47">
        <v>-1030</v>
      </c>
      <c r="U47" s="95"/>
      <c r="V47" s="95">
        <f>IF(U46=2,V43+1,IF(U46=0,0,V43))</f>
        <v>5</v>
      </c>
      <c r="W47" s="95">
        <f>IF(U46=3,W43+1,IF(U46=0,0,W43))</f>
        <v>5</v>
      </c>
      <c r="X47" s="95">
        <f>IF(U46=1,X43+1,X43)</f>
        <v>0</v>
      </c>
    </row>
    <row r="48" spans="1:24" ht="21" customHeight="1" thickBot="1">
      <c r="A48" s="6"/>
      <c r="B48" s="7"/>
      <c r="C48" s="7"/>
      <c r="D48" s="75">
        <v>0.75347222222222221</v>
      </c>
      <c r="E48" s="17">
        <v>81.319000000000003</v>
      </c>
      <c r="F48" s="91" t="s">
        <v>64</v>
      </c>
      <c r="G48" s="43">
        <v>10000</v>
      </c>
      <c r="H48" s="92">
        <v>0.1</v>
      </c>
      <c r="I48" s="56">
        <f>E48+F48</f>
        <v>81.308999999999997</v>
      </c>
      <c r="J48" s="57">
        <f>I48+H46</f>
        <v>81.388999999999996</v>
      </c>
      <c r="K48" s="57">
        <f>I48-H48</f>
        <v>81.209000000000003</v>
      </c>
      <c r="L48" s="53"/>
      <c r="M48" s="48"/>
      <c r="N48" s="8" t="str">
        <f>IF(M48="○",H48*G48,IF(M48="×",-H48*G48,""))</f>
        <v/>
      </c>
      <c r="O48" s="8" t="str">
        <f>IF(L48&lt;&gt;"",IF(M48="○",100,IF(M48="×",-100,"")),"")</f>
        <v/>
      </c>
      <c r="P48" s="54" t="str">
        <f>IF(M48="○","勝",IF(M48="×","敗",""))</f>
        <v/>
      </c>
      <c r="U48" s="95"/>
      <c r="V48" s="95"/>
      <c r="W48" s="95"/>
      <c r="X48" s="95"/>
    </row>
    <row r="49" spans="1:24" ht="21" customHeight="1">
      <c r="A49" s="26" t="s">
        <v>0</v>
      </c>
      <c r="B49" s="38" t="s">
        <v>33</v>
      </c>
      <c r="C49" s="38" t="s">
        <v>34</v>
      </c>
      <c r="D49" s="88" t="s">
        <v>26</v>
      </c>
      <c r="E49" s="25" t="s">
        <v>31</v>
      </c>
      <c r="F49" s="88" t="s">
        <v>27</v>
      </c>
      <c r="G49" s="86" t="s">
        <v>28</v>
      </c>
      <c r="H49" s="18" t="s">
        <v>10</v>
      </c>
      <c r="I49" s="41" t="s">
        <v>19</v>
      </c>
      <c r="J49" s="40" t="s">
        <v>21</v>
      </c>
      <c r="K49" s="40" t="s">
        <v>22</v>
      </c>
      <c r="L49" s="82" t="s">
        <v>14</v>
      </c>
      <c r="M49" s="36" t="s">
        <v>15</v>
      </c>
      <c r="N49" s="33" t="s">
        <v>16</v>
      </c>
      <c r="O49" s="33" t="s">
        <v>12</v>
      </c>
      <c r="P49" s="34" t="s">
        <v>13</v>
      </c>
      <c r="U49" s="95"/>
      <c r="V49" s="95"/>
      <c r="W49" s="95"/>
      <c r="X49" s="95"/>
    </row>
    <row r="50" spans="1:24" ht="21" customHeight="1">
      <c r="A50" s="4"/>
      <c r="B50" s="58"/>
      <c r="C50" s="58"/>
      <c r="D50" s="74">
        <v>0.625</v>
      </c>
      <c r="E50" s="16">
        <v>81.385999999999996</v>
      </c>
      <c r="F50" s="90">
        <v>0.01</v>
      </c>
      <c r="G50" s="42">
        <v>10000</v>
      </c>
      <c r="H50" s="30">
        <v>0.08</v>
      </c>
      <c r="I50" s="24">
        <f>E50+F50</f>
        <v>81.396000000000001</v>
      </c>
      <c r="J50" s="2">
        <f>I50-H50</f>
        <v>81.316000000000003</v>
      </c>
      <c r="K50" s="2">
        <f>I50+H52</f>
        <v>81.495999999999995</v>
      </c>
      <c r="L50" s="47">
        <v>1</v>
      </c>
      <c r="M50" s="47" t="s">
        <v>47</v>
      </c>
      <c r="N50" s="1">
        <v>-1010</v>
      </c>
      <c r="O50" s="1">
        <f>IF(L50&lt;&gt;"",IF(M50="○",100,IF(M50="×",-100,"")),"")</f>
        <v>-100</v>
      </c>
      <c r="P50" s="45" t="str">
        <f>IF(M50="○","勝",IF(M50="×","敗",""))</f>
        <v>敗</v>
      </c>
      <c r="U50" s="95">
        <f>IF(AND(V50="",W50="")=TRUE,0,IF(AND(V50="勝",W50="敗")=TRUE,1,IF(AND(W50="勝",V50="敗")=TRUE,1,IF(AND(V50="勝",W50="")=TRUE,2,IF(AND(W50="勝",V50="")=TRUE,2,IF(AND(V50="敗",W50="")=TRUE,3,IF(AND(W50="敗",V50="")=TRUE,3,0)))))))</f>
        <v>3</v>
      </c>
      <c r="V50" s="95" t="str">
        <f>IF(L50="","",P50)</f>
        <v>敗</v>
      </c>
      <c r="W50" s="95" t="str">
        <f>IF(L52="","",P52)</f>
        <v/>
      </c>
      <c r="X50" s="95"/>
    </row>
    <row r="51" spans="1:24" ht="21" customHeight="1">
      <c r="A51" s="5">
        <f>A47+1</f>
        <v>11</v>
      </c>
      <c r="B51" s="59">
        <v>40471</v>
      </c>
      <c r="C51" s="60" t="str">
        <f>IF(B51="","",TEXT(B51,"(aaa)"))</f>
        <v>(水)</v>
      </c>
      <c r="D51" s="89" t="s">
        <v>26</v>
      </c>
      <c r="E51" s="27" t="s">
        <v>32</v>
      </c>
      <c r="F51" s="89"/>
      <c r="G51" s="87" t="s">
        <v>28</v>
      </c>
      <c r="H51" s="37" t="s">
        <v>11</v>
      </c>
      <c r="I51" s="83" t="s">
        <v>20</v>
      </c>
      <c r="J51" s="84" t="s">
        <v>21</v>
      </c>
      <c r="K51" s="84" t="s">
        <v>22</v>
      </c>
      <c r="L51" s="85" t="s">
        <v>14</v>
      </c>
      <c r="M51" s="48"/>
      <c r="N51" s="1">
        <f>IF(N52="",N50,IF(N50="",N52,N50+N52))</f>
        <v>-1010</v>
      </c>
      <c r="O51" s="94">
        <f>IF(AND(O50="",O52="")=TRUE,"",V51/SUM(V51:X51)*100)</f>
        <v>45.454545454545453</v>
      </c>
      <c r="P51" s="45" t="str">
        <f>IF(AND(L50="",L52="")=TRUE,"",V51&amp;"勝"&amp;W51&amp;"敗"&amp;X51&amp;"引")</f>
        <v>5勝6敗0引</v>
      </c>
      <c r="S51">
        <v>-1010</v>
      </c>
      <c r="U51" s="95"/>
      <c r="V51" s="95">
        <f>IF(U50=2,V47+1,IF(U50=0,0,V47))</f>
        <v>5</v>
      </c>
      <c r="W51" s="95">
        <f>IF(U50=3,W47+1,IF(U50=0,0,W47))</f>
        <v>6</v>
      </c>
      <c r="X51" s="95">
        <f>IF(U50=1,X47+1,X47)</f>
        <v>0</v>
      </c>
    </row>
    <row r="52" spans="1:24" ht="21" customHeight="1" thickBot="1">
      <c r="A52" s="6"/>
      <c r="B52" s="7"/>
      <c r="C52" s="7"/>
      <c r="D52" s="75">
        <v>0.76041666666666663</v>
      </c>
      <c r="E52" s="17">
        <v>81.16</v>
      </c>
      <c r="F52" s="91" t="s">
        <v>64</v>
      </c>
      <c r="G52" s="43">
        <v>10000</v>
      </c>
      <c r="H52" s="92">
        <v>0.1</v>
      </c>
      <c r="I52" s="56">
        <f>E52+F52</f>
        <v>81.149999999999991</v>
      </c>
      <c r="J52" s="57">
        <f>I52+H50</f>
        <v>81.22999999999999</v>
      </c>
      <c r="K52" s="57">
        <f>I52-H52</f>
        <v>81.05</v>
      </c>
      <c r="L52" s="53"/>
      <c r="M52" s="48"/>
      <c r="N52" s="8" t="str">
        <f>IF(M52="○",H52*G52,IF(M52="×",-H52*G52,""))</f>
        <v/>
      </c>
      <c r="O52" s="8" t="str">
        <f>IF(L52&lt;&gt;"",IF(M52="○",100,IF(M52="×",-100,"")),"")</f>
        <v/>
      </c>
      <c r="P52" s="54" t="str">
        <f>IF(M52="○","勝",IF(M52="×","敗",""))</f>
        <v/>
      </c>
      <c r="U52" s="95"/>
      <c r="V52" s="95"/>
      <c r="W52" s="95"/>
      <c r="X52" s="95"/>
    </row>
    <row r="53" spans="1:24" ht="21" customHeight="1">
      <c r="A53" s="26" t="s">
        <v>0</v>
      </c>
      <c r="B53" s="38" t="s">
        <v>33</v>
      </c>
      <c r="C53" s="38" t="s">
        <v>34</v>
      </c>
      <c r="D53" s="88" t="s">
        <v>26</v>
      </c>
      <c r="E53" s="25" t="s">
        <v>31</v>
      </c>
      <c r="F53" s="88" t="s">
        <v>27</v>
      </c>
      <c r="G53" s="86" t="s">
        <v>28</v>
      </c>
      <c r="H53" s="18" t="s">
        <v>10</v>
      </c>
      <c r="I53" s="41" t="s">
        <v>19</v>
      </c>
      <c r="J53" s="40" t="s">
        <v>21</v>
      </c>
      <c r="K53" s="40" t="s">
        <v>22</v>
      </c>
      <c r="L53" s="82" t="s">
        <v>14</v>
      </c>
      <c r="M53" s="36" t="s">
        <v>15</v>
      </c>
      <c r="N53" s="33" t="s">
        <v>16</v>
      </c>
      <c r="O53" s="33" t="s">
        <v>12</v>
      </c>
      <c r="P53" s="34" t="s">
        <v>13</v>
      </c>
      <c r="U53" s="95"/>
      <c r="V53" s="95"/>
      <c r="W53" s="95"/>
      <c r="X53" s="95"/>
    </row>
    <row r="54" spans="1:24" ht="21" customHeight="1">
      <c r="A54" s="4"/>
      <c r="B54" s="58"/>
      <c r="C54" s="58"/>
      <c r="D54" s="74">
        <v>0.63888888888888895</v>
      </c>
      <c r="E54" s="16">
        <v>81.165000000000006</v>
      </c>
      <c r="F54" s="90">
        <v>0.01</v>
      </c>
      <c r="G54" s="42">
        <v>10000</v>
      </c>
      <c r="H54" s="30">
        <v>0.08</v>
      </c>
      <c r="I54" s="24">
        <f>E54+F54</f>
        <v>81.175000000000011</v>
      </c>
      <c r="J54" s="2">
        <f>I54-H54</f>
        <v>81.095000000000013</v>
      </c>
      <c r="K54" s="2">
        <f>I54+H56</f>
        <v>81.275000000000006</v>
      </c>
      <c r="L54" s="47">
        <v>1</v>
      </c>
      <c r="M54" s="47" t="s">
        <v>47</v>
      </c>
      <c r="N54" s="1">
        <v>-1000</v>
      </c>
      <c r="O54" s="1">
        <f>IF(L54&lt;&gt;"",IF(M54="○",100,IF(M54="×",-100,"")),"")</f>
        <v>-100</v>
      </c>
      <c r="P54" s="45" t="str">
        <f>IF(M54="○","勝",IF(M54="×","敗",""))</f>
        <v>敗</v>
      </c>
      <c r="U54" s="95">
        <f>IF(AND(V54="",W54="")=TRUE,0,IF(AND(V54="勝",W54="敗")=TRUE,1,IF(AND(W54="勝",V54="敗")=TRUE,1,IF(AND(V54="勝",W54="")=TRUE,2,IF(AND(W54="勝",V54="")=TRUE,2,IF(AND(V54="敗",W54="")=TRUE,3,IF(AND(W54="敗",V54="")=TRUE,3,0)))))))</f>
        <v>3</v>
      </c>
      <c r="V54" s="95" t="str">
        <f>IF(L54="","",P54)</f>
        <v>敗</v>
      </c>
      <c r="W54" s="95" t="str">
        <f>IF(L56="","",P56)</f>
        <v/>
      </c>
      <c r="X54" s="95"/>
    </row>
    <row r="55" spans="1:24" ht="21" customHeight="1">
      <c r="A55" s="5">
        <f>A51+1</f>
        <v>12</v>
      </c>
      <c r="B55" s="59">
        <v>40472</v>
      </c>
      <c r="C55" s="60" t="str">
        <f>IF(B55="","",TEXT(B55,"(aaa)"))</f>
        <v>(木)</v>
      </c>
      <c r="D55" s="89" t="s">
        <v>26</v>
      </c>
      <c r="E55" s="27" t="s">
        <v>32</v>
      </c>
      <c r="F55" s="89"/>
      <c r="G55" s="87" t="s">
        <v>28</v>
      </c>
      <c r="H55" s="37" t="s">
        <v>11</v>
      </c>
      <c r="I55" s="83" t="s">
        <v>20</v>
      </c>
      <c r="J55" s="84" t="s">
        <v>21</v>
      </c>
      <c r="K55" s="84" t="s">
        <v>22</v>
      </c>
      <c r="L55" s="85" t="s">
        <v>14</v>
      </c>
      <c r="M55" s="48"/>
      <c r="N55" s="1">
        <f>IF(N56="",N54,IF(N54="",N56,N54+N56))</f>
        <v>-1000</v>
      </c>
      <c r="O55" s="94">
        <f>IF(AND(O54="",O56="")=TRUE,"",V55/SUM(V55:X55)*100)</f>
        <v>41.666666666666671</v>
      </c>
      <c r="P55" s="45" t="str">
        <f>IF(AND(L54="",L56="")=TRUE,"",V55&amp;"勝"&amp;W55&amp;"敗"&amp;X55&amp;"引")</f>
        <v>5勝7敗0引</v>
      </c>
      <c r="S55">
        <v>-1000</v>
      </c>
      <c r="U55" s="95"/>
      <c r="V55" s="95">
        <f>IF(U54=2,V51+1,IF(U54=0,0,V51))</f>
        <v>5</v>
      </c>
      <c r="W55" s="95">
        <f>IF(U54=3,W51+1,IF(U54=0,0,W51))</f>
        <v>7</v>
      </c>
      <c r="X55" s="95">
        <f>IF(U54=1,X51+1,X51)</f>
        <v>0</v>
      </c>
    </row>
    <row r="56" spans="1:24" ht="21" customHeight="1" thickBot="1">
      <c r="A56" s="6"/>
      <c r="B56" s="7"/>
      <c r="C56" s="7"/>
      <c r="D56" s="75">
        <v>0.72222222222222221</v>
      </c>
      <c r="E56" s="17">
        <v>80.918999999999997</v>
      </c>
      <c r="F56" s="91" t="s">
        <v>64</v>
      </c>
      <c r="G56" s="43">
        <v>10000</v>
      </c>
      <c r="H56" s="92">
        <v>0.1</v>
      </c>
      <c r="I56" s="56">
        <f>E56+F56</f>
        <v>80.908999999999992</v>
      </c>
      <c r="J56" s="57">
        <f>I56+H54</f>
        <v>80.98899999999999</v>
      </c>
      <c r="K56" s="57">
        <f>I56-H56</f>
        <v>80.808999999999997</v>
      </c>
      <c r="L56" s="53"/>
      <c r="M56" s="48"/>
      <c r="N56" s="8" t="str">
        <f>IF(M56="○",H56*G56,IF(M56="×",-H56*G56,""))</f>
        <v/>
      </c>
      <c r="O56" s="8" t="str">
        <f>IF(L56&lt;&gt;"",IF(M56="○",100,IF(M56="×",-100,"")),"")</f>
        <v/>
      </c>
      <c r="P56" s="54" t="str">
        <f>IF(M56="○","勝",IF(M56="×","敗",""))</f>
        <v/>
      </c>
      <c r="U56" s="95"/>
      <c r="V56" s="95"/>
      <c r="W56" s="95"/>
      <c r="X56" s="95"/>
    </row>
    <row r="57" spans="1:24" ht="21" customHeight="1">
      <c r="A57" s="26" t="s">
        <v>0</v>
      </c>
      <c r="B57" s="38" t="s">
        <v>33</v>
      </c>
      <c r="C57" s="38" t="s">
        <v>34</v>
      </c>
      <c r="D57" s="88" t="s">
        <v>26</v>
      </c>
      <c r="E57" s="25" t="s">
        <v>31</v>
      </c>
      <c r="F57" s="88" t="s">
        <v>27</v>
      </c>
      <c r="G57" s="86" t="s">
        <v>28</v>
      </c>
      <c r="H57" s="18" t="s">
        <v>10</v>
      </c>
      <c r="I57" s="41" t="s">
        <v>19</v>
      </c>
      <c r="J57" s="40" t="s">
        <v>21</v>
      </c>
      <c r="K57" s="40" t="s">
        <v>22</v>
      </c>
      <c r="L57" s="82" t="s">
        <v>14</v>
      </c>
      <c r="M57" s="36" t="s">
        <v>15</v>
      </c>
      <c r="N57" s="33" t="s">
        <v>16</v>
      </c>
      <c r="O57" s="33" t="s">
        <v>12</v>
      </c>
      <c r="P57" s="34" t="s">
        <v>13</v>
      </c>
      <c r="U57" s="95"/>
      <c r="V57" s="95"/>
      <c r="W57" s="95"/>
      <c r="X57" s="95"/>
    </row>
    <row r="58" spans="1:24" ht="21" customHeight="1">
      <c r="A58" s="4"/>
      <c r="B58" s="58"/>
      <c r="C58" s="58"/>
      <c r="D58" s="74">
        <v>0.71527777777777779</v>
      </c>
      <c r="E58" s="16">
        <v>81.307000000000002</v>
      </c>
      <c r="F58" s="90">
        <v>0.01</v>
      </c>
      <c r="G58" s="42">
        <v>10000</v>
      </c>
      <c r="H58" s="30">
        <v>0.08</v>
      </c>
      <c r="I58" s="24">
        <f>E58+F58</f>
        <v>81.317000000000007</v>
      </c>
      <c r="J58" s="2">
        <f>I58-H58</f>
        <v>81.237000000000009</v>
      </c>
      <c r="K58" s="2">
        <f>I58+H60</f>
        <v>81.417000000000002</v>
      </c>
      <c r="L58" s="47"/>
      <c r="M58" s="47"/>
      <c r="N58" s="1" t="str">
        <f>IF(M58="○",H58*G58,IF(M58="×",-H58*G58,""))</f>
        <v/>
      </c>
      <c r="O58" s="1" t="str">
        <f>IF(L58&lt;&gt;"",IF(M58="○",100,IF(M58="×",-100,"")),"")</f>
        <v/>
      </c>
      <c r="P58" s="45" t="str">
        <f>IF(M58="○","勝",IF(M58="×","敗",""))</f>
        <v/>
      </c>
      <c r="U58" s="95">
        <f>IF(AND(V58="",W58="")=TRUE,0,IF(AND(V58="勝",W58="敗")=TRUE,1,IF(AND(W58="勝",V58="敗")=TRUE,1,IF(AND(V58="勝",W58="")=TRUE,2,IF(AND(W58="勝",V58="")=TRUE,2,IF(AND(V58="敗",W58="")=TRUE,3,IF(AND(W58="敗",V58="")=TRUE,3,0)))))))</f>
        <v>2</v>
      </c>
      <c r="V58" s="95" t="str">
        <f>IF(L58="","",P58)</f>
        <v/>
      </c>
      <c r="W58" s="95" t="str">
        <f>IF(L60="","",P60)</f>
        <v>勝</v>
      </c>
      <c r="X58" s="95"/>
    </row>
    <row r="59" spans="1:24" ht="21" customHeight="1">
      <c r="A59" s="5">
        <f>A55+1</f>
        <v>13</v>
      </c>
      <c r="B59" s="59">
        <v>40472</v>
      </c>
      <c r="C59" s="60" t="str">
        <f>IF(B59="","",TEXT(B59,"(aaa)"))</f>
        <v>(木)</v>
      </c>
      <c r="D59" s="89" t="s">
        <v>26</v>
      </c>
      <c r="E59" s="27" t="s">
        <v>32</v>
      </c>
      <c r="F59" s="89"/>
      <c r="G59" s="87" t="s">
        <v>28</v>
      </c>
      <c r="H59" s="37" t="s">
        <v>11</v>
      </c>
      <c r="I59" s="83" t="s">
        <v>20</v>
      </c>
      <c r="J59" s="84" t="s">
        <v>21</v>
      </c>
      <c r="K59" s="84" t="s">
        <v>22</v>
      </c>
      <c r="L59" s="85" t="s">
        <v>14</v>
      </c>
      <c r="M59" s="48"/>
      <c r="N59" s="1">
        <v>800</v>
      </c>
      <c r="O59" s="94">
        <f>IF(AND(O58="",O60="")=TRUE,"",V59/SUM(V59:X59)*100)</f>
        <v>46.153846153846153</v>
      </c>
      <c r="P59" s="45" t="str">
        <f>IF(AND(L58="",L60="")=TRUE,"",V59&amp;"勝"&amp;W59&amp;"敗"&amp;X59&amp;"引")</f>
        <v>6勝7敗0引</v>
      </c>
      <c r="S59">
        <v>800</v>
      </c>
      <c r="U59" s="95"/>
      <c r="V59" s="95">
        <f>IF(U58=2,V55+1,IF(U58=0,0,V55))</f>
        <v>6</v>
      </c>
      <c r="W59" s="95">
        <f>IF(U58=3,W55+1,IF(U58=0,0,W55))</f>
        <v>7</v>
      </c>
      <c r="X59" s="95">
        <f>IF(U58=1,X55+1,X55)</f>
        <v>0</v>
      </c>
    </row>
    <row r="60" spans="1:24" ht="21" customHeight="1" thickBot="1">
      <c r="A60" s="6"/>
      <c r="B60" s="7"/>
      <c r="C60" s="7"/>
      <c r="D60" s="75">
        <v>0.65277777777777779</v>
      </c>
      <c r="E60" s="17">
        <v>80.997</v>
      </c>
      <c r="F60" s="91" t="s">
        <v>64</v>
      </c>
      <c r="G60" s="43">
        <v>10000</v>
      </c>
      <c r="H60" s="92">
        <v>0.1</v>
      </c>
      <c r="I60" s="56">
        <f>E60+F60</f>
        <v>80.986999999999995</v>
      </c>
      <c r="J60" s="57">
        <f>I60+H58</f>
        <v>81.066999999999993</v>
      </c>
      <c r="K60" s="57">
        <f>I60-H60</f>
        <v>80.887</v>
      </c>
      <c r="L60" s="53">
        <v>1</v>
      </c>
      <c r="M60" s="48" t="s">
        <v>45</v>
      </c>
      <c r="N60" s="8">
        <v>800</v>
      </c>
      <c r="O60" s="8">
        <f>IF(L60&lt;&gt;"",IF(M60="○",100,IF(M60="×",-100,"")),"")</f>
        <v>100</v>
      </c>
      <c r="P60" s="54" t="str">
        <f>IF(M60="○","勝",IF(M60="×","敗",""))</f>
        <v>勝</v>
      </c>
      <c r="U60" s="95"/>
      <c r="V60" s="95"/>
      <c r="W60" s="95"/>
      <c r="X60" s="95"/>
    </row>
    <row r="61" spans="1:24" ht="21" customHeight="1">
      <c r="A61" s="26" t="s">
        <v>0</v>
      </c>
      <c r="B61" s="38" t="s">
        <v>33</v>
      </c>
      <c r="C61" s="38" t="s">
        <v>34</v>
      </c>
      <c r="D61" s="88" t="s">
        <v>26</v>
      </c>
      <c r="E61" s="25" t="s">
        <v>31</v>
      </c>
      <c r="F61" s="88" t="s">
        <v>27</v>
      </c>
      <c r="G61" s="86" t="s">
        <v>28</v>
      </c>
      <c r="H61" s="18" t="s">
        <v>10</v>
      </c>
      <c r="I61" s="41" t="s">
        <v>19</v>
      </c>
      <c r="J61" s="40" t="s">
        <v>21</v>
      </c>
      <c r="K61" s="40" t="s">
        <v>22</v>
      </c>
      <c r="L61" s="82" t="s">
        <v>14</v>
      </c>
      <c r="M61" s="36" t="s">
        <v>15</v>
      </c>
      <c r="N61" s="33" t="s">
        <v>16</v>
      </c>
      <c r="O61" s="33" t="s">
        <v>12</v>
      </c>
      <c r="P61" s="34" t="s">
        <v>13</v>
      </c>
      <c r="U61" s="95"/>
      <c r="V61" s="95"/>
      <c r="W61" s="95"/>
      <c r="X61" s="95"/>
    </row>
    <row r="62" spans="1:24" ht="21" customHeight="1">
      <c r="A62" s="4"/>
      <c r="B62" s="58"/>
      <c r="C62" s="58"/>
      <c r="D62" s="74">
        <v>0.74305555555555547</v>
      </c>
      <c r="E62" s="16">
        <v>80.861000000000004</v>
      </c>
      <c r="F62" s="90">
        <v>0.01</v>
      </c>
      <c r="G62" s="42">
        <v>10000</v>
      </c>
      <c r="H62" s="30">
        <v>0.08</v>
      </c>
      <c r="I62" s="24">
        <f>E62+F62</f>
        <v>80.871000000000009</v>
      </c>
      <c r="J62" s="2">
        <f>I62-H62</f>
        <v>80.791000000000011</v>
      </c>
      <c r="K62" s="2">
        <f>I62+H64</f>
        <v>80.971000000000004</v>
      </c>
      <c r="L62" s="47"/>
      <c r="M62" s="47"/>
      <c r="N62" s="1" t="str">
        <f>IF(M62="○",H62*G62,IF(M62="×",-H62*G62,""))</f>
        <v/>
      </c>
      <c r="O62" s="1" t="str">
        <f>IF(L62&lt;&gt;"",IF(M62="○",100,IF(M62="×",-100,"")),"")</f>
        <v/>
      </c>
      <c r="P62" s="45" t="str">
        <f>IF(M62="○","勝",IF(M62="×","敗",""))</f>
        <v/>
      </c>
      <c r="U62" s="95">
        <f>IF(AND(V62="",W62="")=TRUE,0,IF(AND(V62="勝",W62="敗")=TRUE,1,IF(AND(W62="勝",V62="敗")=TRUE,1,IF(AND(V62="勝",W62="")=TRUE,2,IF(AND(W62="勝",V62="")=TRUE,2,IF(AND(V62="敗",W62="")=TRUE,3,IF(AND(W62="敗",V62="")=TRUE,3,0)))))))</f>
        <v>3</v>
      </c>
      <c r="V62" s="95" t="str">
        <f>IF(L62="","",P62)</f>
        <v/>
      </c>
      <c r="W62" s="95" t="str">
        <f>IF(L64="","",P64)</f>
        <v>敗</v>
      </c>
      <c r="X62" s="95"/>
    </row>
    <row r="63" spans="1:24" ht="21" customHeight="1">
      <c r="A63" s="5">
        <f>A59+1</f>
        <v>14</v>
      </c>
      <c r="B63" s="59">
        <v>40480</v>
      </c>
      <c r="C63" s="60" t="str">
        <f>IF(B63="","",TEXT(B63,"(aaa)"))</f>
        <v>(金)</v>
      </c>
      <c r="D63" s="89" t="s">
        <v>26</v>
      </c>
      <c r="E63" s="27" t="s">
        <v>32</v>
      </c>
      <c r="F63" s="89"/>
      <c r="G63" s="87" t="s">
        <v>28</v>
      </c>
      <c r="H63" s="37" t="s">
        <v>11</v>
      </c>
      <c r="I63" s="83" t="s">
        <v>20</v>
      </c>
      <c r="J63" s="84" t="s">
        <v>21</v>
      </c>
      <c r="K63" s="84" t="s">
        <v>22</v>
      </c>
      <c r="L63" s="85" t="s">
        <v>14</v>
      </c>
      <c r="M63" s="48"/>
      <c r="N63" s="1">
        <v>-1010</v>
      </c>
      <c r="O63" s="94">
        <f>IF(AND(O62="",O64="")=TRUE,"",V63/SUM(V63:X63)*100)</f>
        <v>42.857142857142854</v>
      </c>
      <c r="P63" s="45" t="str">
        <f>IF(AND(L62="",L64="")=TRUE,"",V63&amp;"勝"&amp;W63&amp;"敗"&amp;X63&amp;"引")</f>
        <v>6勝8敗0引</v>
      </c>
      <c r="S63">
        <v>-1010</v>
      </c>
      <c r="U63" s="95"/>
      <c r="V63" s="95">
        <f>IF(U62=2,V59+1,IF(U62=0,0,V59))</f>
        <v>6</v>
      </c>
      <c r="W63" s="95">
        <f>IF(U62=3,W59+1,IF(U62=0,0,W59))</f>
        <v>8</v>
      </c>
      <c r="X63" s="95">
        <f>IF(U62=1,X59+1,X59)</f>
        <v>0</v>
      </c>
    </row>
    <row r="64" spans="1:24" ht="21" customHeight="1" thickBot="1">
      <c r="A64" s="6"/>
      <c r="B64" s="7"/>
      <c r="C64" s="7"/>
      <c r="D64" s="75">
        <v>0.66319444444444442</v>
      </c>
      <c r="E64" s="17">
        <v>80.540000000000006</v>
      </c>
      <c r="F64" s="91" t="s">
        <v>64</v>
      </c>
      <c r="G64" s="43">
        <v>10000</v>
      </c>
      <c r="H64" s="92">
        <v>0.1</v>
      </c>
      <c r="I64" s="56">
        <f>E64+F64</f>
        <v>80.53</v>
      </c>
      <c r="J64" s="57">
        <f>I64+H62</f>
        <v>80.61</v>
      </c>
      <c r="K64" s="57">
        <f>I64-H64</f>
        <v>80.430000000000007</v>
      </c>
      <c r="L64" s="53">
        <v>1</v>
      </c>
      <c r="M64" s="48" t="s">
        <v>47</v>
      </c>
      <c r="N64" s="8">
        <v>-1010</v>
      </c>
      <c r="O64" s="8">
        <f>IF(L64&lt;&gt;"",IF(M64="○",100,IF(M64="×",-100,"")),"")</f>
        <v>-100</v>
      </c>
      <c r="P64" s="54" t="str">
        <f>IF(M64="○","勝",IF(M64="×","敗",""))</f>
        <v>敗</v>
      </c>
      <c r="U64" s="95"/>
      <c r="V64" s="95"/>
      <c r="W64" s="95"/>
      <c r="X64" s="95"/>
    </row>
    <row r="65" spans="1:24" ht="21" customHeight="1">
      <c r="A65" s="26" t="s">
        <v>0</v>
      </c>
      <c r="B65" s="38" t="s">
        <v>33</v>
      </c>
      <c r="C65" s="38" t="s">
        <v>34</v>
      </c>
      <c r="D65" s="88" t="s">
        <v>26</v>
      </c>
      <c r="E65" s="25" t="s">
        <v>31</v>
      </c>
      <c r="F65" s="88" t="s">
        <v>27</v>
      </c>
      <c r="G65" s="86" t="s">
        <v>28</v>
      </c>
      <c r="H65" s="18" t="s">
        <v>10</v>
      </c>
      <c r="I65" s="41" t="s">
        <v>19</v>
      </c>
      <c r="J65" s="40" t="s">
        <v>21</v>
      </c>
      <c r="K65" s="40" t="s">
        <v>22</v>
      </c>
      <c r="L65" s="82" t="s">
        <v>14</v>
      </c>
      <c r="M65" s="36" t="s">
        <v>15</v>
      </c>
      <c r="N65" s="33" t="s">
        <v>16</v>
      </c>
      <c r="O65" s="33" t="s">
        <v>12</v>
      </c>
      <c r="P65" s="34" t="s">
        <v>13</v>
      </c>
      <c r="U65" s="95"/>
      <c r="V65" s="95"/>
      <c r="W65" s="95"/>
      <c r="X65" s="95"/>
    </row>
    <row r="66" spans="1:24" ht="21" customHeight="1">
      <c r="A66" s="4"/>
      <c r="B66" s="58"/>
      <c r="C66" s="58"/>
      <c r="D66" s="74">
        <v>0.66666666666666663</v>
      </c>
      <c r="E66" s="16">
        <v>80.600999999999999</v>
      </c>
      <c r="F66" s="90">
        <v>0.01</v>
      </c>
      <c r="G66" s="42">
        <v>10000</v>
      </c>
      <c r="H66" s="30">
        <v>0.08</v>
      </c>
      <c r="I66" s="24">
        <f>E66+F66</f>
        <v>80.611000000000004</v>
      </c>
      <c r="J66" s="2">
        <f>I66-H66</f>
        <v>80.531000000000006</v>
      </c>
      <c r="K66" s="2">
        <f>I66+H68</f>
        <v>80.710999999999999</v>
      </c>
      <c r="L66" s="47"/>
      <c r="M66" s="47"/>
      <c r="N66" s="1" t="str">
        <f>IF(M66="○",H66*G66,IF(M66="×",-H66*G66,""))</f>
        <v/>
      </c>
      <c r="O66" s="1" t="str">
        <f>IF(L66&lt;&gt;"",IF(M66="○",100,IF(M66="×",-100,"")),"")</f>
        <v/>
      </c>
      <c r="P66" s="45" t="str">
        <f>IF(M66="○","勝",IF(M66="×","敗",""))</f>
        <v/>
      </c>
      <c r="U66" s="95">
        <f>IF(AND(V66="",W66="")=TRUE,0,IF(AND(V66="勝",W66="敗")=TRUE,1,IF(AND(W66="勝",V66="敗")=TRUE,1,IF(AND(V66="勝",W66="")=TRUE,2,IF(AND(W66="勝",V66="")=TRUE,2,IF(AND(V66="敗",W66="")=TRUE,3,IF(AND(W66="敗",V66="")=TRUE,3,0)))))))</f>
        <v>2</v>
      </c>
      <c r="V66" s="95" t="str">
        <f>IF(L66="","",P66)</f>
        <v/>
      </c>
      <c r="W66" s="95" t="str">
        <f>IF(L68="","",P68)</f>
        <v>勝</v>
      </c>
      <c r="X66" s="95"/>
    </row>
    <row r="67" spans="1:24" ht="21" customHeight="1">
      <c r="A67" s="5">
        <f>A63+1</f>
        <v>15</v>
      </c>
      <c r="B67" s="59">
        <v>40483</v>
      </c>
      <c r="C67" s="60" t="str">
        <f>IF(B67="","",TEXT(B67,"(aaa)"))</f>
        <v>(月)</v>
      </c>
      <c r="D67" s="89" t="s">
        <v>26</v>
      </c>
      <c r="E67" s="27" t="s">
        <v>32</v>
      </c>
      <c r="F67" s="89"/>
      <c r="G67" s="87" t="s">
        <v>28</v>
      </c>
      <c r="H67" s="37" t="s">
        <v>11</v>
      </c>
      <c r="I67" s="83" t="s">
        <v>20</v>
      </c>
      <c r="J67" s="84" t="s">
        <v>21</v>
      </c>
      <c r="K67" s="84" t="s">
        <v>22</v>
      </c>
      <c r="L67" s="85" t="s">
        <v>14</v>
      </c>
      <c r="M67" s="48"/>
      <c r="N67" s="1">
        <v>800</v>
      </c>
      <c r="O67" s="94">
        <f>IF(AND(O66="",O68="")=TRUE,"",V67/SUM(V67:X67)*100)</f>
        <v>46.666666666666664</v>
      </c>
      <c r="P67" s="45" t="str">
        <f>IF(AND(L66="",L68="")=TRUE,"",V67&amp;"勝"&amp;W67&amp;"敗"&amp;X67&amp;"引")</f>
        <v>7勝8敗0引</v>
      </c>
      <c r="S67">
        <v>800</v>
      </c>
      <c r="U67" s="95"/>
      <c r="V67" s="95">
        <f>IF(U66=2,V63+1,IF(U66=0,0,V63))</f>
        <v>7</v>
      </c>
      <c r="W67" s="95">
        <f>IF(U66=3,W63+1,IF(U66=0,0,W63))</f>
        <v>8</v>
      </c>
      <c r="X67" s="95">
        <f>IF(U66=1,X63+1,X63)</f>
        <v>0</v>
      </c>
    </row>
    <row r="68" spans="1:24" ht="21" customHeight="1" thickBot="1">
      <c r="A68" s="6"/>
      <c r="B68" s="7"/>
      <c r="C68" s="7"/>
      <c r="D68" s="75">
        <v>0.76736111111111116</v>
      </c>
      <c r="E68" s="17">
        <v>80.364000000000004</v>
      </c>
      <c r="F68" s="91" t="s">
        <v>64</v>
      </c>
      <c r="G68" s="43">
        <v>10000</v>
      </c>
      <c r="H68" s="92">
        <v>0.1</v>
      </c>
      <c r="I68" s="56">
        <f>E68+F68</f>
        <v>80.353999999999999</v>
      </c>
      <c r="J68" s="57">
        <f>I68+H66</f>
        <v>80.433999999999997</v>
      </c>
      <c r="K68" s="57">
        <f>I68-H68</f>
        <v>80.254000000000005</v>
      </c>
      <c r="L68" s="53">
        <v>1</v>
      </c>
      <c r="M68" s="48" t="s">
        <v>45</v>
      </c>
      <c r="N68" s="8">
        <v>800</v>
      </c>
      <c r="O68" s="8">
        <f>IF(L68&lt;&gt;"",IF(M68="○",100,IF(M68="×",-100,"")),"")</f>
        <v>100</v>
      </c>
      <c r="P68" s="54" t="str">
        <f>IF(M68="○","勝",IF(M68="×","敗",""))</f>
        <v>勝</v>
      </c>
      <c r="Q68" s="143" t="s">
        <v>86</v>
      </c>
      <c r="U68" s="95"/>
      <c r="V68" s="95"/>
      <c r="W68" s="95"/>
      <c r="X68" s="95"/>
    </row>
    <row r="69" spans="1:24" ht="21" customHeight="1">
      <c r="A69" s="26" t="s">
        <v>0</v>
      </c>
      <c r="B69" s="38" t="s">
        <v>33</v>
      </c>
      <c r="C69" s="38" t="s">
        <v>34</v>
      </c>
      <c r="D69" s="88" t="s">
        <v>26</v>
      </c>
      <c r="E69" s="25" t="s">
        <v>31</v>
      </c>
      <c r="F69" s="88" t="s">
        <v>27</v>
      </c>
      <c r="G69" s="86" t="s">
        <v>28</v>
      </c>
      <c r="H69" s="18" t="s">
        <v>10</v>
      </c>
      <c r="I69" s="41" t="s">
        <v>19</v>
      </c>
      <c r="J69" s="40" t="s">
        <v>21</v>
      </c>
      <c r="K69" s="40" t="s">
        <v>22</v>
      </c>
      <c r="L69" s="82" t="s">
        <v>14</v>
      </c>
      <c r="M69" s="36" t="s">
        <v>15</v>
      </c>
      <c r="N69" s="33" t="s">
        <v>16</v>
      </c>
      <c r="O69" s="33" t="s">
        <v>12</v>
      </c>
      <c r="P69" s="34" t="s">
        <v>13</v>
      </c>
      <c r="U69" s="95"/>
      <c r="V69" s="95"/>
      <c r="W69" s="95"/>
      <c r="X69" s="95"/>
    </row>
    <row r="70" spans="1:24" ht="21" customHeight="1">
      <c r="A70" s="4"/>
      <c r="B70" s="58"/>
      <c r="C70" s="58"/>
      <c r="D70" s="74">
        <v>0.83680555555555547</v>
      </c>
      <c r="E70" s="16">
        <v>82.188000000000002</v>
      </c>
      <c r="F70" s="90">
        <v>0.01</v>
      </c>
      <c r="G70" s="42">
        <v>10000</v>
      </c>
      <c r="H70" s="30">
        <v>0.08</v>
      </c>
      <c r="I70" s="24">
        <f>E70+F70</f>
        <v>82.198000000000008</v>
      </c>
      <c r="J70" s="2">
        <f>I70-H70</f>
        <v>82.118000000000009</v>
      </c>
      <c r="K70" s="2">
        <f>I70+H72</f>
        <v>82.298000000000002</v>
      </c>
      <c r="L70" s="47">
        <v>1</v>
      </c>
      <c r="M70" s="47" t="s">
        <v>47</v>
      </c>
      <c r="N70" s="1">
        <v>-1010</v>
      </c>
      <c r="O70" s="1">
        <f>IF(L70&lt;&gt;"",IF(M70="○",100,IF(M70="×",-100,"")),"")</f>
        <v>-100</v>
      </c>
      <c r="P70" s="45" t="str">
        <f>IF(M70="○","勝",IF(M70="×","敗",""))</f>
        <v>敗</v>
      </c>
      <c r="U70" s="95">
        <f>IF(AND(V70="",W70="")=TRUE,0,IF(AND(V70="勝",W70="敗")=TRUE,1,IF(AND(W70="勝",V70="敗")=TRUE,1,IF(AND(V70="勝",W70="")=TRUE,2,IF(AND(W70="勝",V70="")=TRUE,2,IF(AND(V70="敗",W70="")=TRUE,3,IF(AND(W70="敗",V70="")=TRUE,3,0)))))))</f>
        <v>3</v>
      </c>
      <c r="V70" s="95" t="str">
        <f>IF(L70="","",P70)</f>
        <v>敗</v>
      </c>
      <c r="W70" s="95" t="str">
        <f>IF(L72="","",P72)</f>
        <v/>
      </c>
      <c r="X70" s="95"/>
    </row>
    <row r="71" spans="1:24" ht="21" customHeight="1">
      <c r="A71" s="5">
        <f>A67+1</f>
        <v>16</v>
      </c>
      <c r="B71" s="59">
        <v>40492</v>
      </c>
      <c r="C71" s="60" t="str">
        <f>IF(B71="","",TEXT(B71,"(aaa)"))</f>
        <v>(水)</v>
      </c>
      <c r="D71" s="89" t="s">
        <v>26</v>
      </c>
      <c r="E71" s="27" t="s">
        <v>32</v>
      </c>
      <c r="F71" s="89"/>
      <c r="G71" s="87" t="s">
        <v>28</v>
      </c>
      <c r="H71" s="37" t="s">
        <v>11</v>
      </c>
      <c r="I71" s="83" t="s">
        <v>20</v>
      </c>
      <c r="J71" s="84" t="s">
        <v>21</v>
      </c>
      <c r="K71" s="84" t="s">
        <v>22</v>
      </c>
      <c r="L71" s="85" t="s">
        <v>14</v>
      </c>
      <c r="M71" s="48"/>
      <c r="N71" s="1">
        <f>IF(N72="",N70,IF(N70="",N72,N70+N72))</f>
        <v>-1010</v>
      </c>
      <c r="O71" s="94">
        <f>IF(AND(O70="",O72="")=TRUE,"",V71/SUM(V71:X71)*100)</f>
        <v>43.75</v>
      </c>
      <c r="P71" s="45" t="str">
        <f>IF(AND(L70="",L72="")=TRUE,"",V71&amp;"勝"&amp;W71&amp;"敗"&amp;X71&amp;"引")</f>
        <v>7勝9敗0引</v>
      </c>
      <c r="S71">
        <v>-1010</v>
      </c>
      <c r="U71" s="95"/>
      <c r="V71" s="95">
        <f>IF(U70=2,V67+1,IF(U70=0,0,V67))</f>
        <v>7</v>
      </c>
      <c r="W71" s="95">
        <f>IF(U70=3,W67+1,IF(U70=0,0,W67))</f>
        <v>9</v>
      </c>
      <c r="X71" s="95">
        <f>IF(U70=1,X67+1,X67)</f>
        <v>0</v>
      </c>
    </row>
    <row r="72" spans="1:24" ht="21" customHeight="1" thickBot="1">
      <c r="A72" s="6"/>
      <c r="B72" s="7"/>
      <c r="C72" s="7"/>
      <c r="D72" s="75">
        <v>0.73263888888888884</v>
      </c>
      <c r="E72" s="17">
        <v>81.63</v>
      </c>
      <c r="F72" s="91" t="s">
        <v>63</v>
      </c>
      <c r="G72" s="43">
        <v>10000</v>
      </c>
      <c r="H72" s="92">
        <v>0.1</v>
      </c>
      <c r="I72" s="56">
        <f>E72+F72</f>
        <v>81.61999999999999</v>
      </c>
      <c r="J72" s="57">
        <f>I72+H70</f>
        <v>81.699999999999989</v>
      </c>
      <c r="K72" s="57">
        <f>I72-H72</f>
        <v>81.52</v>
      </c>
      <c r="L72" s="53"/>
      <c r="M72" s="48"/>
      <c r="N72" s="8" t="str">
        <f>IF(M72="○",H72*G72,IF(M72="×",-H72*G72,""))</f>
        <v/>
      </c>
      <c r="O72" s="8" t="str">
        <f>IF(L72&lt;&gt;"",IF(M72="○",100,IF(M72="×",-100,"")),"")</f>
        <v/>
      </c>
      <c r="P72" s="54" t="str">
        <f>IF(M72="○","勝",IF(M72="×","敗",""))</f>
        <v/>
      </c>
      <c r="U72" s="95"/>
      <c r="V72" s="95"/>
      <c r="W72" s="95"/>
      <c r="X72" s="95"/>
    </row>
    <row r="73" spans="1:24" ht="21" customHeight="1">
      <c r="A73" s="26" t="s">
        <v>0</v>
      </c>
      <c r="B73" s="38" t="s">
        <v>33</v>
      </c>
      <c r="C73" s="38" t="s">
        <v>34</v>
      </c>
      <c r="D73" s="88" t="s">
        <v>26</v>
      </c>
      <c r="E73" s="25" t="s">
        <v>31</v>
      </c>
      <c r="F73" s="88" t="s">
        <v>27</v>
      </c>
      <c r="G73" s="86" t="s">
        <v>28</v>
      </c>
      <c r="H73" s="18" t="s">
        <v>10</v>
      </c>
      <c r="I73" s="41" t="s">
        <v>19</v>
      </c>
      <c r="J73" s="40" t="s">
        <v>21</v>
      </c>
      <c r="K73" s="40" t="s">
        <v>22</v>
      </c>
      <c r="L73" s="82" t="s">
        <v>14</v>
      </c>
      <c r="M73" s="36" t="s">
        <v>15</v>
      </c>
      <c r="N73" s="33" t="s">
        <v>16</v>
      </c>
      <c r="O73" s="33" t="s">
        <v>12</v>
      </c>
      <c r="P73" s="34" t="s">
        <v>13</v>
      </c>
      <c r="U73" s="95"/>
      <c r="V73" s="95"/>
      <c r="W73" s="95"/>
      <c r="X73" s="95"/>
    </row>
    <row r="74" spans="1:24" ht="21" customHeight="1">
      <c r="A74" s="4"/>
      <c r="B74" s="58"/>
      <c r="C74" s="58"/>
      <c r="D74" s="74">
        <v>0.71875</v>
      </c>
      <c r="E74" s="16">
        <v>82.36</v>
      </c>
      <c r="F74" s="90">
        <v>0.01</v>
      </c>
      <c r="G74" s="42">
        <v>10000</v>
      </c>
      <c r="H74" s="30">
        <v>0.08</v>
      </c>
      <c r="I74" s="24">
        <f>E74+F74</f>
        <v>82.37</v>
      </c>
      <c r="J74" s="2">
        <f>I74-H74</f>
        <v>82.29</v>
      </c>
      <c r="K74" s="2">
        <f>I74+H76</f>
        <v>82.47</v>
      </c>
      <c r="L74" s="47">
        <v>1</v>
      </c>
      <c r="M74" s="47" t="s">
        <v>47</v>
      </c>
      <c r="N74" s="1">
        <v>-1000</v>
      </c>
      <c r="O74" s="1">
        <f>IF(L74&lt;&gt;"",IF(M74="○",100,IF(M74="×",-100,"")),"")</f>
        <v>-100</v>
      </c>
      <c r="P74" s="45" t="str">
        <f>IF(M74="○","勝",IF(M74="×","敗",""))</f>
        <v>敗</v>
      </c>
      <c r="Q74" t="s">
        <v>66</v>
      </c>
      <c r="U74" s="95">
        <f>IF(AND(V74="",W74="")=TRUE,0,IF(AND(V74="勝",W74="敗")=TRUE,1,IF(AND(W74="勝",V74="敗")=TRUE,1,IF(AND(V74="勝",W74="")=TRUE,2,IF(AND(W74="勝",V74="")=TRUE,2,IF(AND(V74="敗",W74="")=TRUE,3,IF(AND(W74="敗",V74="")=TRUE,3,0)))))))</f>
        <v>3</v>
      </c>
      <c r="V74" s="95" t="str">
        <f>IF(L74="","",P74)</f>
        <v>敗</v>
      </c>
      <c r="W74" s="95" t="str">
        <f>IF(L76="","",P76)</f>
        <v/>
      </c>
      <c r="X74" s="95"/>
    </row>
    <row r="75" spans="1:24" ht="21" customHeight="1">
      <c r="A75" s="5">
        <f>A71+1</f>
        <v>17</v>
      </c>
      <c r="B75" s="59">
        <v>40493</v>
      </c>
      <c r="C75" s="60" t="str">
        <f>IF(B75="","",TEXT(B75,"(aaa)"))</f>
        <v>(木)</v>
      </c>
      <c r="D75" s="89" t="s">
        <v>26</v>
      </c>
      <c r="E75" s="27" t="s">
        <v>32</v>
      </c>
      <c r="F75" s="89"/>
      <c r="G75" s="87" t="s">
        <v>28</v>
      </c>
      <c r="H75" s="37" t="s">
        <v>11</v>
      </c>
      <c r="I75" s="83" t="s">
        <v>20</v>
      </c>
      <c r="J75" s="84" t="s">
        <v>21</v>
      </c>
      <c r="K75" s="84" t="s">
        <v>22</v>
      </c>
      <c r="L75" s="85" t="s">
        <v>14</v>
      </c>
      <c r="M75" s="48"/>
      <c r="N75" s="1">
        <f>IF(N76="",N74,IF(N74="",N76,N74+N76))</f>
        <v>-1000</v>
      </c>
      <c r="O75" s="94">
        <f>IF(AND(O74="",O76="")=TRUE,"",V75/SUM(V75:X75)*100)</f>
        <v>41.17647058823529</v>
      </c>
      <c r="P75" s="110" t="str">
        <f>IF(AND(L74="",L76="")=TRUE,"",V75&amp;"勝"&amp;W75&amp;"敗"&amp;X75&amp;"引")</f>
        <v>7勝10敗0引</v>
      </c>
      <c r="Q75" s="107" t="s">
        <v>65</v>
      </c>
      <c r="S75">
        <v>-1000</v>
      </c>
      <c r="U75" s="95"/>
      <c r="V75" s="95">
        <f>IF(U74=2,V71+1,IF(U74=0,0,V71))</f>
        <v>7</v>
      </c>
      <c r="W75" s="95">
        <f>IF(U74=3,W71+1,IF(U74=0,0,W71))</f>
        <v>10</v>
      </c>
      <c r="X75" s="95">
        <f>IF(U74=1,X71+1,X71)</f>
        <v>0</v>
      </c>
    </row>
    <row r="76" spans="1:24" ht="21" customHeight="1" thickBot="1">
      <c r="A76" s="6"/>
      <c r="B76" s="7"/>
      <c r="C76" s="7"/>
      <c r="D76" s="75">
        <v>0.76041666666666663</v>
      </c>
      <c r="E76" s="17">
        <v>82.08</v>
      </c>
      <c r="F76" s="91" t="s">
        <v>64</v>
      </c>
      <c r="G76" s="43">
        <v>10000</v>
      </c>
      <c r="H76" s="92">
        <v>0.1</v>
      </c>
      <c r="I76" s="56">
        <f>E76+F76</f>
        <v>82.07</v>
      </c>
      <c r="J76" s="57">
        <f>I76+H74</f>
        <v>82.149999999999991</v>
      </c>
      <c r="K76" s="57">
        <f>I76-H76</f>
        <v>81.97</v>
      </c>
      <c r="L76" s="53"/>
      <c r="M76" s="48"/>
      <c r="N76" s="8" t="str">
        <f>IF(M76="○",H76*G76,IF(M76="×",-H76*G76,""))</f>
        <v/>
      </c>
      <c r="O76" s="8" t="str">
        <f>IF(L76&lt;&gt;"",IF(M76="○",100,IF(M76="×",-100,"")),"")</f>
        <v/>
      </c>
      <c r="P76" s="54" t="str">
        <f>IF(M76="○","勝",IF(M76="×","敗",""))</f>
        <v/>
      </c>
      <c r="U76" s="95"/>
      <c r="V76" s="95"/>
      <c r="W76" s="95"/>
      <c r="X76" s="95"/>
    </row>
    <row r="77" spans="1:24" ht="21" customHeight="1">
      <c r="A77" s="26" t="s">
        <v>0</v>
      </c>
      <c r="B77" s="38" t="s">
        <v>33</v>
      </c>
      <c r="C77" s="38" t="s">
        <v>34</v>
      </c>
      <c r="D77" s="88" t="s">
        <v>26</v>
      </c>
      <c r="E77" s="25" t="s">
        <v>31</v>
      </c>
      <c r="F77" s="88" t="s">
        <v>27</v>
      </c>
      <c r="G77" s="86" t="s">
        <v>28</v>
      </c>
      <c r="H77" s="18" t="s">
        <v>10</v>
      </c>
      <c r="I77" s="41" t="s">
        <v>19</v>
      </c>
      <c r="J77" s="40" t="s">
        <v>21</v>
      </c>
      <c r="K77" s="40" t="s">
        <v>22</v>
      </c>
      <c r="L77" s="82" t="s">
        <v>14</v>
      </c>
      <c r="M77" s="36" t="s">
        <v>15</v>
      </c>
      <c r="N77" s="33" t="s">
        <v>16</v>
      </c>
      <c r="O77" s="33" t="s">
        <v>12</v>
      </c>
      <c r="P77" s="34" t="s">
        <v>13</v>
      </c>
      <c r="U77" s="95"/>
      <c r="V77" s="95"/>
      <c r="W77" s="95"/>
      <c r="X77" s="95"/>
    </row>
    <row r="78" spans="1:24" ht="21" customHeight="1">
      <c r="A78" s="4"/>
      <c r="B78" s="58"/>
      <c r="C78" s="58"/>
      <c r="D78" s="74">
        <v>0.63194444444444442</v>
      </c>
      <c r="E78" s="16">
        <v>82.39</v>
      </c>
      <c r="F78" s="90">
        <v>0.01</v>
      </c>
      <c r="G78" s="42">
        <v>1000</v>
      </c>
      <c r="H78" s="30">
        <v>0.08</v>
      </c>
      <c r="I78" s="24">
        <f>E78+F78</f>
        <v>82.4</v>
      </c>
      <c r="J78" s="2">
        <f>I78-H78</f>
        <v>82.320000000000007</v>
      </c>
      <c r="K78" s="2">
        <f>I78+H80</f>
        <v>82.5</v>
      </c>
      <c r="L78" s="47"/>
      <c r="M78" s="47"/>
      <c r="N78" s="1" t="str">
        <f>IF(M78="○",H78*G78,IF(M78="×",-H78*G78,""))</f>
        <v/>
      </c>
      <c r="O78" s="1" t="str">
        <f>IF(L78&lt;&gt;"",IF(M78="○",100,IF(M78="×",-100,"")),"")</f>
        <v/>
      </c>
      <c r="P78" s="45" t="str">
        <f>IF(M78="○","勝",IF(M78="×","敗",""))</f>
        <v/>
      </c>
      <c r="U78" s="95">
        <f>IF(AND(V78="",W78="")=TRUE,0,IF(AND(V78="勝",W78="敗")=TRUE,1,IF(AND(W78="勝",V78="敗")=TRUE,1,IF(AND(V78="勝",W78="")=TRUE,2,IF(AND(W78="勝",V78="")=TRUE,2,IF(AND(V78="敗",W78="")=TRUE,3,IF(AND(W78="敗",V78="")=TRUE,3,0)))))))</f>
        <v>2</v>
      </c>
      <c r="V78" s="95" t="str">
        <f>IF(L78="","",P78)</f>
        <v/>
      </c>
      <c r="W78" s="95" t="str">
        <f>IF(L80="","",P80)</f>
        <v>勝</v>
      </c>
      <c r="X78" s="95"/>
    </row>
    <row r="79" spans="1:24" ht="21" customHeight="1">
      <c r="A79" s="5">
        <f>A75+1</f>
        <v>18</v>
      </c>
      <c r="B79" s="59">
        <v>40494</v>
      </c>
      <c r="C79" s="60" t="str">
        <f>IF(B79="","",TEXT(B79,"(aaa)"))</f>
        <v>(金)</v>
      </c>
      <c r="D79" s="89" t="s">
        <v>26</v>
      </c>
      <c r="E79" s="27" t="s">
        <v>32</v>
      </c>
      <c r="F79" s="89"/>
      <c r="G79" s="87" t="s">
        <v>28</v>
      </c>
      <c r="H79" s="37" t="s">
        <v>11</v>
      </c>
      <c r="I79" s="83" t="s">
        <v>20</v>
      </c>
      <c r="J79" s="84" t="s">
        <v>21</v>
      </c>
      <c r="K79" s="84" t="s">
        <v>22</v>
      </c>
      <c r="L79" s="85" t="s">
        <v>14</v>
      </c>
      <c r="M79" s="48"/>
      <c r="N79" s="1">
        <v>80</v>
      </c>
      <c r="O79" s="94">
        <f>IF(AND(O78="",O80="")=TRUE,"",V79/SUM(V79:X79)*100)</f>
        <v>44.444444444444443</v>
      </c>
      <c r="P79" s="109" t="str">
        <f>IF(AND(L78="",L80="")=TRUE,"",V79&amp;"勝"&amp;W79&amp;"敗"&amp;X79&amp;"引")</f>
        <v>8勝10敗0引</v>
      </c>
      <c r="S79">
        <v>80</v>
      </c>
      <c r="U79" s="95"/>
      <c r="V79" s="95">
        <f>IF(U78=2,V75+1,IF(U78=0,0,V75))</f>
        <v>8</v>
      </c>
      <c r="W79" s="95">
        <f>IF(U78=3,W75+1,IF(U78=0,0,W75))</f>
        <v>10</v>
      </c>
      <c r="X79" s="95">
        <f>IF(U78=1,X75+1,X75)</f>
        <v>0</v>
      </c>
    </row>
    <row r="80" spans="1:24" ht="21" customHeight="1" thickBot="1">
      <c r="A80" s="6"/>
      <c r="B80" s="7"/>
      <c r="C80" s="7"/>
      <c r="D80" s="75">
        <v>0.71527777777777779</v>
      </c>
      <c r="E80" s="17">
        <v>81.66</v>
      </c>
      <c r="F80" s="91" t="s">
        <v>64</v>
      </c>
      <c r="G80" s="43">
        <v>1000</v>
      </c>
      <c r="H80" s="92">
        <v>0.1</v>
      </c>
      <c r="I80" s="56">
        <f>E80+F80</f>
        <v>81.649999999999991</v>
      </c>
      <c r="J80" s="57">
        <f>I80+H78</f>
        <v>81.72999999999999</v>
      </c>
      <c r="K80" s="57">
        <f>I80-H80</f>
        <v>81.55</v>
      </c>
      <c r="L80" s="53">
        <v>1</v>
      </c>
      <c r="M80" s="48" t="s">
        <v>45</v>
      </c>
      <c r="N80" s="8">
        <v>80</v>
      </c>
      <c r="O80" s="8">
        <f>IF(L80&lt;&gt;"",IF(M80="○",100,IF(M80="×",-100,"")),"")</f>
        <v>100</v>
      </c>
      <c r="P80" s="54" t="str">
        <f>IF(M80="○","勝",IF(M80="×","敗",""))</f>
        <v>勝</v>
      </c>
      <c r="Q80" t="s">
        <v>75</v>
      </c>
      <c r="U80" s="95"/>
      <c r="V80" s="95"/>
      <c r="W80" s="95"/>
      <c r="X80" s="95"/>
    </row>
    <row r="81" spans="1:24" ht="21" customHeight="1">
      <c r="A81" s="26" t="s">
        <v>0</v>
      </c>
      <c r="B81" s="38" t="s">
        <v>33</v>
      </c>
      <c r="C81" s="38" t="s">
        <v>34</v>
      </c>
      <c r="D81" s="88" t="s">
        <v>26</v>
      </c>
      <c r="E81" s="25" t="s">
        <v>31</v>
      </c>
      <c r="F81" s="88" t="s">
        <v>27</v>
      </c>
      <c r="G81" s="86" t="s">
        <v>28</v>
      </c>
      <c r="H81" s="18" t="s">
        <v>10</v>
      </c>
      <c r="I81" s="41" t="s">
        <v>19</v>
      </c>
      <c r="J81" s="40" t="s">
        <v>21</v>
      </c>
      <c r="K81" s="40" t="s">
        <v>22</v>
      </c>
      <c r="L81" s="82" t="s">
        <v>14</v>
      </c>
      <c r="M81" s="36" t="s">
        <v>15</v>
      </c>
      <c r="N81" s="33" t="s">
        <v>16</v>
      </c>
      <c r="O81" s="33" t="s">
        <v>12</v>
      </c>
      <c r="P81" s="34" t="s">
        <v>13</v>
      </c>
      <c r="U81" s="95"/>
      <c r="V81" s="95"/>
      <c r="W81" s="95"/>
      <c r="X81" s="95"/>
    </row>
    <row r="82" spans="1:24" ht="21" customHeight="1">
      <c r="A82" s="4"/>
      <c r="B82" s="58"/>
      <c r="C82" s="58"/>
      <c r="D82" s="74">
        <v>0.85069444444444453</v>
      </c>
      <c r="E82" s="16">
        <v>82.98</v>
      </c>
      <c r="F82" s="90">
        <v>0.01</v>
      </c>
      <c r="G82" s="42">
        <v>10000</v>
      </c>
      <c r="H82" s="30">
        <v>0.08</v>
      </c>
      <c r="I82" s="24">
        <f>E82+F82</f>
        <v>82.990000000000009</v>
      </c>
      <c r="J82" s="2">
        <f>I82-H82</f>
        <v>82.910000000000011</v>
      </c>
      <c r="K82" s="2">
        <f>I82+H84</f>
        <v>83.09</v>
      </c>
      <c r="L82" s="47">
        <v>1</v>
      </c>
      <c r="M82" s="47" t="s">
        <v>45</v>
      </c>
      <c r="N82" s="1">
        <f>IF(M82="○",H82*G82,IF(M82="×",-H82*G82,""))</f>
        <v>800</v>
      </c>
      <c r="O82" s="1">
        <f>IF(L82&lt;&gt;"",IF(M82="○",100,IF(M82="×",-100,"")),"")</f>
        <v>100</v>
      </c>
      <c r="P82" s="45" t="str">
        <f>IF(M82="○","勝",IF(M82="×","敗",""))</f>
        <v>勝</v>
      </c>
      <c r="Q82" t="s">
        <v>67</v>
      </c>
      <c r="U82" s="95">
        <f>IF(AND(V82="",W82="")=TRUE,0,IF(AND(V82="勝",W82="敗")=TRUE,1,IF(AND(W82="勝",V82="敗")=TRUE,1,IF(AND(V82="勝",W82="")=TRUE,2,IF(AND(W82="勝",V82="")=TRUE,2,IF(AND(V82="敗",W82="")=TRUE,3,IF(AND(W82="敗",V82="")=TRUE,3,0)))))))</f>
        <v>2</v>
      </c>
      <c r="V82" s="95" t="str">
        <f>IF(L82="","",P82)</f>
        <v>勝</v>
      </c>
      <c r="W82" s="95" t="str">
        <f>IF(L84="","",P84)</f>
        <v/>
      </c>
      <c r="X82" s="95"/>
    </row>
    <row r="83" spans="1:24" ht="21" customHeight="1">
      <c r="A83" s="5">
        <f>A79+1</f>
        <v>19</v>
      </c>
      <c r="B83" s="59">
        <v>40497</v>
      </c>
      <c r="C83" s="60" t="str">
        <f>IF(B83="","",TEXT(B83,"(aaa)"))</f>
        <v>(月)</v>
      </c>
      <c r="D83" s="89" t="s">
        <v>26</v>
      </c>
      <c r="E83" s="27" t="s">
        <v>32</v>
      </c>
      <c r="F83" s="89"/>
      <c r="G83" s="87" t="s">
        <v>28</v>
      </c>
      <c r="H83" s="37" t="s">
        <v>11</v>
      </c>
      <c r="I83" s="83" t="s">
        <v>20</v>
      </c>
      <c r="J83" s="84" t="s">
        <v>21</v>
      </c>
      <c r="K83" s="84" t="s">
        <v>22</v>
      </c>
      <c r="L83" s="85" t="s">
        <v>14</v>
      </c>
      <c r="M83" s="48"/>
      <c r="N83" s="1">
        <f>IF(N84="",N82,IF(N82="",N84,N82+N84))</f>
        <v>800</v>
      </c>
      <c r="O83" s="94">
        <f>IF(AND(O82="",O84="")=TRUE,"",V83/SUM(V83:X83)*100)</f>
        <v>47.368421052631575</v>
      </c>
      <c r="P83" s="109" t="str">
        <f>IF(AND(L82="",L84="")=TRUE,"",V83&amp;"勝"&amp;W83&amp;"敗"&amp;X83&amp;"引")</f>
        <v>9勝10敗0引</v>
      </c>
      <c r="S83">
        <v>800</v>
      </c>
      <c r="U83" s="95"/>
      <c r="V83" s="95">
        <f>IF(U82=2,V79+1,IF(U82=0,0,V79))</f>
        <v>9</v>
      </c>
      <c r="W83" s="95">
        <f>IF(U82=3,W79+1,IF(U82=0,0,W79))</f>
        <v>10</v>
      </c>
      <c r="X83" s="95">
        <f>IF(U82=1,X79+1,X79)</f>
        <v>0</v>
      </c>
    </row>
    <row r="84" spans="1:24" ht="21" customHeight="1" thickBot="1">
      <c r="A84" s="6"/>
      <c r="B84" s="7"/>
      <c r="C84" s="7"/>
      <c r="D84" s="75">
        <v>0.625</v>
      </c>
      <c r="E84" s="17">
        <v>82.7</v>
      </c>
      <c r="F84" s="91" t="s">
        <v>64</v>
      </c>
      <c r="G84" s="43">
        <v>10000</v>
      </c>
      <c r="H84" s="92">
        <v>0.1</v>
      </c>
      <c r="I84" s="56">
        <f>E84+F84</f>
        <v>82.69</v>
      </c>
      <c r="J84" s="57">
        <f>I84+H82</f>
        <v>82.77</v>
      </c>
      <c r="K84" s="57">
        <f>I84-H84</f>
        <v>82.59</v>
      </c>
      <c r="L84" s="53"/>
      <c r="M84" s="48"/>
      <c r="N84" s="8" t="str">
        <f>IF(M84="○",H84*G84,IF(M84="×",-H84*G84,""))</f>
        <v/>
      </c>
      <c r="O84" s="8" t="str">
        <f>IF(L84&lt;&gt;"",IF(M84="○",100,IF(M84="×",-100,"")),"")</f>
        <v/>
      </c>
      <c r="P84" s="54" t="str">
        <f>IF(M84="○","勝",IF(M84="×","敗",""))</f>
        <v/>
      </c>
      <c r="U84" s="95"/>
      <c r="V84" s="95"/>
      <c r="W84" s="95"/>
      <c r="X84" s="95"/>
    </row>
    <row r="85" spans="1:24" ht="21" customHeight="1">
      <c r="A85" s="26" t="s">
        <v>0</v>
      </c>
      <c r="B85" s="38" t="s">
        <v>33</v>
      </c>
      <c r="C85" s="38" t="s">
        <v>34</v>
      </c>
      <c r="D85" s="88" t="s">
        <v>26</v>
      </c>
      <c r="E85" s="25" t="s">
        <v>31</v>
      </c>
      <c r="F85" s="88" t="s">
        <v>27</v>
      </c>
      <c r="G85" s="86" t="s">
        <v>28</v>
      </c>
      <c r="H85" s="18" t="s">
        <v>10</v>
      </c>
      <c r="I85" s="41" t="s">
        <v>19</v>
      </c>
      <c r="J85" s="40" t="s">
        <v>21</v>
      </c>
      <c r="K85" s="40" t="s">
        <v>22</v>
      </c>
      <c r="L85" s="82" t="s">
        <v>14</v>
      </c>
      <c r="M85" s="36" t="s">
        <v>15</v>
      </c>
      <c r="N85" s="33" t="s">
        <v>16</v>
      </c>
      <c r="O85" s="33" t="s">
        <v>12</v>
      </c>
      <c r="P85" s="34" t="s">
        <v>13</v>
      </c>
      <c r="U85" s="95"/>
      <c r="V85" s="95"/>
      <c r="W85" s="95"/>
      <c r="X85" s="95"/>
    </row>
    <row r="86" spans="1:24" ht="21" customHeight="1">
      <c r="A86" s="4"/>
      <c r="B86" s="58"/>
      <c r="C86" s="58"/>
      <c r="D86" s="74">
        <v>0.74652777777777779</v>
      </c>
      <c r="E86" s="16">
        <v>83.546999999999997</v>
      </c>
      <c r="F86" s="90">
        <v>0.01</v>
      </c>
      <c r="G86" s="42">
        <v>10000</v>
      </c>
      <c r="H86" s="30">
        <v>0.08</v>
      </c>
      <c r="I86" s="24">
        <f>E86+F86</f>
        <v>83.557000000000002</v>
      </c>
      <c r="J86" s="2">
        <f>I86-H86</f>
        <v>83.477000000000004</v>
      </c>
      <c r="K86" s="2">
        <f>I86+H88</f>
        <v>83.656999999999996</v>
      </c>
      <c r="L86" s="47">
        <v>1</v>
      </c>
      <c r="M86" s="47" t="s">
        <v>45</v>
      </c>
      <c r="N86" s="1">
        <f>IF(M86="○",H86*G86,IF(M86="×",-H86*G86,""))</f>
        <v>800</v>
      </c>
      <c r="O86" s="1">
        <f>IF(L86&lt;&gt;"",IF(M86="○",100,IF(M86="×",-100,"")),"")</f>
        <v>100</v>
      </c>
      <c r="P86" s="45" t="str">
        <f>IF(M86="○","勝",IF(M86="×","敗",""))</f>
        <v>勝</v>
      </c>
      <c r="Q86" t="s">
        <v>67</v>
      </c>
      <c r="U86" s="95">
        <f>IF(AND(V86="",W86="")=TRUE,0,IF(AND(V86="勝",W86="敗")=TRUE,1,IF(AND(W86="勝",V86="敗")=TRUE,1,IF(AND(V86="勝",W86="")=TRUE,2,IF(AND(W86="勝",V86="")=TRUE,2,IF(AND(V86="敗",W86="")=TRUE,3,IF(AND(W86="敗",V86="")=TRUE,3,0)))))))</f>
        <v>2</v>
      </c>
      <c r="V86" s="95" t="str">
        <f>IF(L86="","",P86)</f>
        <v>勝</v>
      </c>
      <c r="W86" s="95" t="str">
        <f>IF(L88="","",P88)</f>
        <v/>
      </c>
      <c r="X86" s="95"/>
    </row>
    <row r="87" spans="1:24" ht="21" customHeight="1">
      <c r="A87" s="5">
        <f>A83+1</f>
        <v>20</v>
      </c>
      <c r="B87" s="59">
        <v>40499</v>
      </c>
      <c r="C87" s="60" t="str">
        <f>IF(B87="","",TEXT(B87,"(aaa)"))</f>
        <v>(水)</v>
      </c>
      <c r="D87" s="89" t="s">
        <v>26</v>
      </c>
      <c r="E87" s="27" t="s">
        <v>32</v>
      </c>
      <c r="F87" s="89"/>
      <c r="G87" s="87" t="s">
        <v>28</v>
      </c>
      <c r="H87" s="37" t="s">
        <v>11</v>
      </c>
      <c r="I87" s="83" t="s">
        <v>20</v>
      </c>
      <c r="J87" s="84" t="s">
        <v>21</v>
      </c>
      <c r="K87" s="84" t="s">
        <v>22</v>
      </c>
      <c r="L87" s="85" t="s">
        <v>14</v>
      </c>
      <c r="M87" s="48"/>
      <c r="N87" s="1">
        <f>IF(N88="",N86,IF(N86="",N88,N86+N88))</f>
        <v>800</v>
      </c>
      <c r="O87" s="94">
        <f>IF(AND(O86="",O88="")=TRUE,"",V87/SUM(V87:X87)*100)</f>
        <v>50</v>
      </c>
      <c r="P87" s="45" t="str">
        <f>IF(AND(L86="",L88="")=TRUE,"",V87&amp;"勝"&amp;W87&amp;"敗"&amp;X87&amp;"引")</f>
        <v>10勝10敗0引</v>
      </c>
      <c r="S87">
        <v>800</v>
      </c>
      <c r="U87" s="95"/>
      <c r="V87" s="95">
        <f>IF(U86=2,V83+1,IF(U86=0,0,V83))</f>
        <v>10</v>
      </c>
      <c r="W87" s="95">
        <f>IF(U86=3,W83+1,IF(U86=0,0,W83))</f>
        <v>10</v>
      </c>
      <c r="X87" s="95">
        <f>IF(U86=1,X83+1,X83)</f>
        <v>0</v>
      </c>
    </row>
    <row r="88" spans="1:24" ht="21" customHeight="1" thickBot="1">
      <c r="A88" s="6"/>
      <c r="B88" s="7"/>
      <c r="C88" s="7"/>
      <c r="D88" s="75">
        <v>0.82638888888888884</v>
      </c>
      <c r="E88" s="17">
        <v>83.316999999999993</v>
      </c>
      <c r="F88" s="91" t="s">
        <v>64</v>
      </c>
      <c r="G88" s="108">
        <v>10000</v>
      </c>
      <c r="H88" s="92">
        <v>0.1</v>
      </c>
      <c r="I88" s="56">
        <f>E88+F88</f>
        <v>83.306999999999988</v>
      </c>
      <c r="J88" s="57">
        <f>I88+H86</f>
        <v>83.386999999999986</v>
      </c>
      <c r="K88" s="57">
        <f>I88-H88</f>
        <v>83.206999999999994</v>
      </c>
      <c r="L88" s="53"/>
      <c r="M88" s="53"/>
      <c r="N88" s="8" t="str">
        <f>IF(M88="○",H88*G88,IF(M88="×",-H88*G88,""))</f>
        <v/>
      </c>
      <c r="O88" s="8" t="str">
        <f>IF(L88&lt;&gt;"",IF(M88="○",100,IF(M88="×",-100,"")),"")</f>
        <v/>
      </c>
      <c r="P88" s="54" t="str">
        <f>IF(M88="○","勝",IF(M88="×","敗",""))</f>
        <v/>
      </c>
      <c r="U88" s="95"/>
      <c r="V88" s="95"/>
      <c r="W88" s="95"/>
      <c r="X88" s="95"/>
    </row>
    <row r="89" spans="1:24" ht="21" customHeight="1">
      <c r="A89" s="26" t="s">
        <v>0</v>
      </c>
      <c r="B89" s="38" t="s">
        <v>33</v>
      </c>
      <c r="C89" s="38" t="s">
        <v>34</v>
      </c>
      <c r="D89" s="88" t="s">
        <v>26</v>
      </c>
      <c r="E89" s="25" t="s">
        <v>31</v>
      </c>
      <c r="F89" s="88" t="s">
        <v>27</v>
      </c>
      <c r="G89" s="86" t="s">
        <v>28</v>
      </c>
      <c r="H89" s="18" t="s">
        <v>10</v>
      </c>
      <c r="I89" s="41" t="s">
        <v>19</v>
      </c>
      <c r="J89" s="40" t="s">
        <v>21</v>
      </c>
      <c r="K89" s="40" t="s">
        <v>22</v>
      </c>
      <c r="L89" s="82" t="s">
        <v>14</v>
      </c>
      <c r="M89" s="36" t="s">
        <v>15</v>
      </c>
      <c r="N89" s="33" t="s">
        <v>16</v>
      </c>
      <c r="O89" s="33" t="s">
        <v>12</v>
      </c>
      <c r="P89" s="34" t="s">
        <v>13</v>
      </c>
      <c r="U89" s="95"/>
      <c r="V89" s="95"/>
      <c r="W89" s="95"/>
      <c r="X89" s="95"/>
    </row>
    <row r="90" spans="1:24" ht="21" customHeight="1">
      <c r="A90" s="4"/>
      <c r="B90" s="58"/>
      <c r="C90" s="58"/>
      <c r="D90" s="74"/>
      <c r="E90" s="16"/>
      <c r="F90" s="90"/>
      <c r="G90" s="42">
        <v>10000</v>
      </c>
      <c r="H90" s="30">
        <v>0.08</v>
      </c>
      <c r="I90" s="24">
        <f>E90+F90</f>
        <v>0</v>
      </c>
      <c r="J90" s="2">
        <f>I90-H90</f>
        <v>-0.08</v>
      </c>
      <c r="K90" s="2">
        <f>I90+H92</f>
        <v>0.1</v>
      </c>
      <c r="L90" s="47"/>
      <c r="M90" s="47"/>
      <c r="N90" s="1" t="str">
        <f>IF(M90="○",H90*G90,IF(M90="×",-H90*G90,""))</f>
        <v/>
      </c>
      <c r="O90" s="1" t="str">
        <f>IF(L90&lt;&gt;"",IF(M90="○",100,IF(M90="×",-100,"")),"")</f>
        <v/>
      </c>
      <c r="P90" s="45" t="str">
        <f>IF(M90="○","勝",IF(M90="×","敗",""))</f>
        <v/>
      </c>
      <c r="U90" s="95">
        <f>IF(AND(V90="",W90="")=TRUE,0,IF(AND(V90="勝",W90="敗")=TRUE,1,IF(AND(W90="勝",V90="敗")=TRUE,1,IF(AND(V90="勝",W90="")=TRUE,2,IF(AND(W90="勝",V90="")=TRUE,2,IF(AND(V90="敗",W90="")=TRUE,3,IF(AND(W90="敗",V90="")=TRUE,3,0)))))))</f>
        <v>2</v>
      </c>
      <c r="V90" s="95" t="str">
        <f>IF(L90="","",P90)</f>
        <v/>
      </c>
      <c r="W90" s="95" t="str">
        <f>IF(L92="","",P92)</f>
        <v>勝</v>
      </c>
      <c r="X90" s="95"/>
    </row>
    <row r="91" spans="1:24" ht="21" customHeight="1">
      <c r="A91" s="5">
        <f>A87+1</f>
        <v>21</v>
      </c>
      <c r="B91" s="59">
        <v>40500</v>
      </c>
      <c r="C91" s="60" t="str">
        <f>IF(B91="","",TEXT(B91,"(aaa)"))</f>
        <v>(木)</v>
      </c>
      <c r="D91" s="89" t="s">
        <v>26</v>
      </c>
      <c r="E91" s="27" t="s">
        <v>32</v>
      </c>
      <c r="F91" s="89"/>
      <c r="G91" s="87" t="s">
        <v>28</v>
      </c>
      <c r="H91" s="37" t="s">
        <v>11</v>
      </c>
      <c r="I91" s="83" t="s">
        <v>20</v>
      </c>
      <c r="J91" s="84" t="s">
        <v>21</v>
      </c>
      <c r="K91" s="84" t="s">
        <v>22</v>
      </c>
      <c r="L91" s="85" t="s">
        <v>14</v>
      </c>
      <c r="M91" s="48"/>
      <c r="N91" s="1">
        <v>800</v>
      </c>
      <c r="O91" s="94">
        <f>IF(AND(O90="",O92="")=TRUE,"",V91/SUM(V91:X91)*100)</f>
        <v>52.380952380952387</v>
      </c>
      <c r="P91" s="45" t="str">
        <f>IF(AND(L90="",L92="")=TRUE,"",V91&amp;"勝"&amp;W91&amp;"敗"&amp;X91&amp;"引")</f>
        <v>11勝10敗0引</v>
      </c>
      <c r="Q91" t="s">
        <v>69</v>
      </c>
      <c r="S91">
        <v>800</v>
      </c>
      <c r="U91" s="95"/>
      <c r="V91" s="95">
        <f>IF(U90=2,V87+1,IF(U90=0,0,V87))</f>
        <v>11</v>
      </c>
      <c r="W91" s="95">
        <f>IF(U90=3,W87+1,IF(U90=0,0,W87))</f>
        <v>10</v>
      </c>
      <c r="X91" s="95">
        <f>IF(U90=1,X87+1,X87)</f>
        <v>0</v>
      </c>
    </row>
    <row r="92" spans="1:24" ht="21" customHeight="1" thickBot="1">
      <c r="A92" s="6"/>
      <c r="B92" s="7"/>
      <c r="C92" s="7"/>
      <c r="D92" s="75"/>
      <c r="E92" s="17"/>
      <c r="F92" s="91"/>
      <c r="G92" s="108">
        <v>10000</v>
      </c>
      <c r="H92" s="92">
        <v>0.1</v>
      </c>
      <c r="I92" s="56">
        <v>83.33</v>
      </c>
      <c r="J92" s="57">
        <f>I92+H90</f>
        <v>83.41</v>
      </c>
      <c r="K92" s="57">
        <f>I92-H92</f>
        <v>83.23</v>
      </c>
      <c r="L92" s="53">
        <v>1</v>
      </c>
      <c r="M92" s="53" t="s">
        <v>45</v>
      </c>
      <c r="N92" s="8">
        <v>800</v>
      </c>
      <c r="O92" s="8">
        <f>IF(L92&lt;&gt;"",IF(M92="○",100,IF(M92="×",-100,"")),"")</f>
        <v>100</v>
      </c>
      <c r="P92" s="54" t="str">
        <f>IF(M92="○","勝",IF(M92="×","敗",""))</f>
        <v>勝</v>
      </c>
      <c r="Q92" t="s">
        <v>68</v>
      </c>
      <c r="U92" s="95"/>
      <c r="V92" s="95"/>
      <c r="W92" s="95"/>
      <c r="X92" s="95"/>
    </row>
    <row r="93" spans="1:24" ht="21" customHeight="1">
      <c r="A93" s="26" t="s">
        <v>0</v>
      </c>
      <c r="B93" s="38" t="s">
        <v>33</v>
      </c>
      <c r="C93" s="38" t="s">
        <v>34</v>
      </c>
      <c r="D93" s="88" t="s">
        <v>26</v>
      </c>
      <c r="E93" s="25" t="s">
        <v>31</v>
      </c>
      <c r="F93" s="88" t="s">
        <v>27</v>
      </c>
      <c r="G93" s="86" t="s">
        <v>28</v>
      </c>
      <c r="H93" s="18" t="s">
        <v>10</v>
      </c>
      <c r="I93" s="41" t="s">
        <v>19</v>
      </c>
      <c r="J93" s="40" t="s">
        <v>21</v>
      </c>
      <c r="K93" s="40" t="s">
        <v>22</v>
      </c>
      <c r="L93" s="82" t="s">
        <v>14</v>
      </c>
      <c r="M93" s="36" t="s">
        <v>15</v>
      </c>
      <c r="N93" s="33" t="s">
        <v>16</v>
      </c>
      <c r="O93" s="33" t="s">
        <v>12</v>
      </c>
      <c r="P93" s="34" t="s">
        <v>13</v>
      </c>
      <c r="U93" s="95"/>
      <c r="V93" s="95"/>
      <c r="W93" s="95"/>
      <c r="X93" s="95"/>
    </row>
    <row r="94" spans="1:24" ht="21" customHeight="1">
      <c r="A94" s="4"/>
      <c r="B94" s="58"/>
      <c r="C94" s="58"/>
      <c r="D94" s="74">
        <v>0.64236111111111105</v>
      </c>
      <c r="E94" s="16">
        <v>83.427999999999997</v>
      </c>
      <c r="F94" s="90">
        <v>0.01</v>
      </c>
      <c r="G94" s="42">
        <v>10000</v>
      </c>
      <c r="H94" s="30">
        <v>0.08</v>
      </c>
      <c r="I94" s="24">
        <f>E94+F94</f>
        <v>83.438000000000002</v>
      </c>
      <c r="J94" s="2">
        <f>I94-H94</f>
        <v>83.358000000000004</v>
      </c>
      <c r="K94" s="2">
        <f>I94+H96</f>
        <v>83.537999999999997</v>
      </c>
      <c r="L94" s="47">
        <v>1</v>
      </c>
      <c r="M94" s="47" t="s">
        <v>47</v>
      </c>
      <c r="N94" s="1">
        <f>IF(M94="○",H94*G94,IF(M94="×",-H94*G94,""))</f>
        <v>-800</v>
      </c>
      <c r="O94" s="1">
        <f>IF(L94&lt;&gt;"",IF(M94="○",100,IF(M94="×",-100,"")),"")</f>
        <v>-100</v>
      </c>
      <c r="P94" s="45" t="str">
        <f>IF(M94="○","勝",IF(M94="×","敗",""))</f>
        <v>敗</v>
      </c>
      <c r="U94" s="95">
        <f>IF(AND(V94="",W94="")=TRUE,0,IF(AND(V94="勝",W94="敗")=TRUE,1,IF(AND(W94="勝",V94="敗")=TRUE,1,IF(AND(V94="勝",W94="")=TRUE,2,IF(AND(W94="勝",V94="")=TRUE,2,IF(AND(V94="敗",W94="")=TRUE,3,IF(AND(W94="敗",V94="")=TRUE,3,0)))))))</f>
        <v>3</v>
      </c>
      <c r="V94" s="95" t="str">
        <f>IF(L94="","",P94)</f>
        <v>敗</v>
      </c>
      <c r="W94" s="95" t="str">
        <f>IF(L96="","",P96)</f>
        <v/>
      </c>
      <c r="X94" s="95"/>
    </row>
    <row r="95" spans="1:24" ht="21" customHeight="1">
      <c r="A95" s="5">
        <f>A91+1</f>
        <v>22</v>
      </c>
      <c r="B95" s="59">
        <v>40501</v>
      </c>
      <c r="C95" s="60" t="str">
        <f>IF(B95="","",TEXT(B95,"(aaa)"))</f>
        <v>(金)</v>
      </c>
      <c r="D95" s="89" t="s">
        <v>26</v>
      </c>
      <c r="E95" s="27" t="s">
        <v>32</v>
      </c>
      <c r="F95" s="89"/>
      <c r="G95" s="87" t="s">
        <v>28</v>
      </c>
      <c r="H95" s="37" t="s">
        <v>11</v>
      </c>
      <c r="I95" s="83" t="s">
        <v>20</v>
      </c>
      <c r="J95" s="84" t="s">
        <v>21</v>
      </c>
      <c r="K95" s="84" t="s">
        <v>22</v>
      </c>
      <c r="L95" s="85" t="s">
        <v>14</v>
      </c>
      <c r="M95" s="48"/>
      <c r="N95" s="1">
        <f>IF(N96="",N94,IF(N94="",N96,N94+N96))</f>
        <v>-800</v>
      </c>
      <c r="O95" s="94">
        <f>IF(AND(O94="",O96="")=TRUE,"",V95/SUM(V95:X95)*100)</f>
        <v>50</v>
      </c>
      <c r="P95" s="45" t="str">
        <f>IF(AND(L94="",L96="")=TRUE,"",V95&amp;"勝"&amp;W95&amp;"敗"&amp;X95&amp;"引")</f>
        <v>11勝11敗0引</v>
      </c>
      <c r="S95">
        <v>-800</v>
      </c>
      <c r="U95" s="95"/>
      <c r="V95" s="95">
        <f>IF(U94=2,V91+1,IF(U94=0,0,V91))</f>
        <v>11</v>
      </c>
      <c r="W95" s="95">
        <f>IF(U94=3,W91+1,IF(U94=0,0,W91))</f>
        <v>11</v>
      </c>
      <c r="X95" s="95">
        <f>IF(U94=1,X91+1,X91)</f>
        <v>0</v>
      </c>
    </row>
    <row r="96" spans="1:24" ht="21" customHeight="1" thickBot="1">
      <c r="A96" s="6"/>
      <c r="B96" s="7"/>
      <c r="C96" s="7"/>
      <c r="D96" s="75">
        <v>0.71875</v>
      </c>
      <c r="E96" s="17">
        <v>83.141999999999996</v>
      </c>
      <c r="F96" s="91" t="s">
        <v>64</v>
      </c>
      <c r="G96" s="108">
        <v>10000</v>
      </c>
      <c r="H96" s="92">
        <v>0.1</v>
      </c>
      <c r="I96" s="56">
        <f>E96+F96</f>
        <v>83.131999999999991</v>
      </c>
      <c r="J96" s="57">
        <f>I96+H94</f>
        <v>83.211999999999989</v>
      </c>
      <c r="K96" s="57">
        <f>I96-H96</f>
        <v>83.031999999999996</v>
      </c>
      <c r="L96" s="53"/>
      <c r="M96" s="53"/>
      <c r="N96" s="8" t="str">
        <f>IF(M96="○",H96*G96,IF(M96="×",-H96*G96,""))</f>
        <v/>
      </c>
      <c r="O96" s="8" t="str">
        <f>IF(L96&lt;&gt;"",IF(M96="○",100,IF(M96="×",-100,"")),"")</f>
        <v/>
      </c>
      <c r="P96" s="54" t="str">
        <f>IF(M96="○","勝",IF(M96="×","敗",""))</f>
        <v/>
      </c>
      <c r="U96" s="95"/>
      <c r="V96" s="95"/>
      <c r="W96" s="95"/>
      <c r="X96" s="95"/>
    </row>
    <row r="97" spans="1:24" ht="21" customHeight="1">
      <c r="A97" s="26" t="s">
        <v>0</v>
      </c>
      <c r="B97" s="38" t="s">
        <v>33</v>
      </c>
      <c r="C97" s="38" t="s">
        <v>34</v>
      </c>
      <c r="D97" s="88" t="s">
        <v>26</v>
      </c>
      <c r="E97" s="25" t="s">
        <v>31</v>
      </c>
      <c r="F97" s="88" t="s">
        <v>27</v>
      </c>
      <c r="G97" s="86" t="s">
        <v>28</v>
      </c>
      <c r="H97" s="18" t="s">
        <v>10</v>
      </c>
      <c r="I97" s="41" t="s">
        <v>19</v>
      </c>
      <c r="J97" s="40" t="s">
        <v>21</v>
      </c>
      <c r="K97" s="40" t="s">
        <v>22</v>
      </c>
      <c r="L97" s="82" t="s">
        <v>14</v>
      </c>
      <c r="M97" s="36" t="s">
        <v>15</v>
      </c>
      <c r="N97" s="33" t="s">
        <v>16</v>
      </c>
      <c r="O97" s="33" t="s">
        <v>12</v>
      </c>
      <c r="P97" s="34" t="s">
        <v>13</v>
      </c>
      <c r="U97" s="95"/>
      <c r="V97" s="95"/>
      <c r="W97" s="95"/>
      <c r="X97" s="95"/>
    </row>
    <row r="98" spans="1:24" ht="21" customHeight="1">
      <c r="A98" s="4"/>
      <c r="B98" s="58"/>
      <c r="C98" s="58"/>
      <c r="D98" s="74">
        <v>0.76736111111111116</v>
      </c>
      <c r="E98" s="16">
        <v>83.503</v>
      </c>
      <c r="F98" s="90">
        <v>0.01</v>
      </c>
      <c r="G98" s="42">
        <v>10000</v>
      </c>
      <c r="H98" s="30">
        <v>0.08</v>
      </c>
      <c r="I98" s="24">
        <f>E98+F98</f>
        <v>83.513000000000005</v>
      </c>
      <c r="J98" s="2">
        <f>I98-H98</f>
        <v>83.433000000000007</v>
      </c>
      <c r="K98" s="2">
        <f>I98+H100</f>
        <v>83.613</v>
      </c>
      <c r="L98" s="47">
        <v>1</v>
      </c>
      <c r="M98" s="47" t="s">
        <v>45</v>
      </c>
      <c r="N98" s="1">
        <f>IF(M98="○",H98*G98,IF(M98="×",-H98*G98,""))</f>
        <v>800</v>
      </c>
      <c r="O98" s="1">
        <f>IF(L98&lt;&gt;"",IF(M98="○",100,IF(M98="×",-100,"")),"")</f>
        <v>100</v>
      </c>
      <c r="P98" s="45" t="str">
        <f>IF(M98="○","勝",IF(M98="×","敗",""))</f>
        <v>勝</v>
      </c>
      <c r="U98" s="95">
        <f>IF(AND(V98="",W98="")=TRUE,0,IF(AND(V98="勝",W98="敗")=TRUE,1,IF(AND(W98="勝",V98="敗")=TRUE,1,IF(AND(V98="勝",W98="")=TRUE,2,IF(AND(W98="勝",V98="")=TRUE,2,IF(AND(V98="敗",W98="")=TRUE,3,IF(AND(W98="敗",V98="")=TRUE,3,0)))))))</f>
        <v>2</v>
      </c>
      <c r="V98" s="95" t="str">
        <f>IF(L98="","",P98)</f>
        <v>勝</v>
      </c>
      <c r="W98" s="95" t="str">
        <f>IF(L100="","",P100)</f>
        <v/>
      </c>
      <c r="X98" s="95"/>
    </row>
    <row r="99" spans="1:24" ht="21" customHeight="1">
      <c r="A99" s="5">
        <f>A95+1</f>
        <v>23</v>
      </c>
      <c r="B99" s="59">
        <v>40504</v>
      </c>
      <c r="C99" s="60" t="str">
        <f>IF(B99="","",TEXT(B99,"(aaa)"))</f>
        <v>(月)</v>
      </c>
      <c r="D99" s="89" t="s">
        <v>26</v>
      </c>
      <c r="E99" s="27" t="s">
        <v>32</v>
      </c>
      <c r="F99" s="89"/>
      <c r="G99" s="87" t="s">
        <v>28</v>
      </c>
      <c r="H99" s="37" t="s">
        <v>11</v>
      </c>
      <c r="I99" s="83" t="s">
        <v>20</v>
      </c>
      <c r="J99" s="84" t="s">
        <v>21</v>
      </c>
      <c r="K99" s="84" t="s">
        <v>22</v>
      </c>
      <c r="L99" s="85" t="s">
        <v>14</v>
      </c>
      <c r="M99" s="48"/>
      <c r="N99" s="1">
        <f>IF(N100="",N98,IF(N98="",N100,N98+N100))</f>
        <v>800</v>
      </c>
      <c r="O99" s="94">
        <f>IF(AND(O98="",O100="")=TRUE,"",V99/SUM(V99:X99)*100)</f>
        <v>52.173913043478258</v>
      </c>
      <c r="P99" s="45" t="str">
        <f>IF(AND(L98="",L100="")=TRUE,"",V99&amp;"勝"&amp;W99&amp;"敗"&amp;X99&amp;"引")</f>
        <v>12勝11敗0引</v>
      </c>
      <c r="S99">
        <v>800</v>
      </c>
      <c r="U99" s="95"/>
      <c r="V99" s="95">
        <f>IF(U98=2,V95+1,IF(U98=0,0,V95))</f>
        <v>12</v>
      </c>
      <c r="W99" s="95">
        <f>IF(U98=3,W95+1,IF(U98=0,0,W95))</f>
        <v>11</v>
      </c>
      <c r="X99" s="95">
        <f>IF(U98=1,X95+1,X95)</f>
        <v>0</v>
      </c>
    </row>
    <row r="100" spans="1:24" ht="21" customHeight="1" thickBot="1">
      <c r="A100" s="6"/>
      <c r="B100" s="7"/>
      <c r="C100" s="7"/>
      <c r="D100" s="75">
        <v>0.71875</v>
      </c>
      <c r="E100" s="17">
        <v>83.361999999999995</v>
      </c>
      <c r="F100" s="91" t="s">
        <v>70</v>
      </c>
      <c r="G100" s="108">
        <v>10000</v>
      </c>
      <c r="H100" s="92">
        <v>0.1</v>
      </c>
      <c r="I100" s="56">
        <f>E100+F100</f>
        <v>83.35199999999999</v>
      </c>
      <c r="J100" s="57">
        <f>I100+H98</f>
        <v>83.431999999999988</v>
      </c>
      <c r="K100" s="57">
        <f>I100-H100</f>
        <v>83.251999999999995</v>
      </c>
      <c r="L100" s="53"/>
      <c r="M100" s="53"/>
      <c r="N100" s="8" t="str">
        <f>IF(M100="○",H100*G100,IF(M100="×",-H100*G100,""))</f>
        <v/>
      </c>
      <c r="O100" s="8" t="str">
        <f>IF(L100&lt;&gt;"",IF(M100="○",100,IF(M100="×",-100,"")),"")</f>
        <v/>
      </c>
      <c r="P100" s="54" t="str">
        <f>IF(M100="○","勝",IF(M100="×","敗",""))</f>
        <v/>
      </c>
      <c r="U100" s="95"/>
      <c r="V100" s="95"/>
      <c r="W100" s="95"/>
      <c r="X100" s="95"/>
    </row>
    <row r="101" spans="1:24" ht="21" customHeight="1">
      <c r="A101" s="26" t="s">
        <v>0</v>
      </c>
      <c r="B101" s="38" t="s">
        <v>33</v>
      </c>
      <c r="C101" s="38" t="s">
        <v>34</v>
      </c>
      <c r="D101" s="88" t="s">
        <v>26</v>
      </c>
      <c r="E101" s="25" t="s">
        <v>31</v>
      </c>
      <c r="F101" s="88" t="s">
        <v>27</v>
      </c>
      <c r="G101" s="86" t="s">
        <v>28</v>
      </c>
      <c r="H101" s="18" t="s">
        <v>10</v>
      </c>
      <c r="I101" s="41" t="s">
        <v>19</v>
      </c>
      <c r="J101" s="40" t="s">
        <v>21</v>
      </c>
      <c r="K101" s="40" t="s">
        <v>22</v>
      </c>
      <c r="L101" s="82" t="s">
        <v>14</v>
      </c>
      <c r="M101" s="36" t="s">
        <v>15</v>
      </c>
      <c r="N101" s="33" t="s">
        <v>16</v>
      </c>
      <c r="O101" s="33" t="s">
        <v>12</v>
      </c>
      <c r="P101" s="34" t="s">
        <v>13</v>
      </c>
      <c r="U101" s="95"/>
      <c r="V101" s="95"/>
      <c r="W101" s="95"/>
      <c r="X101" s="95"/>
    </row>
    <row r="102" spans="1:24" ht="21" customHeight="1">
      <c r="A102" s="4"/>
      <c r="B102" s="58"/>
      <c r="C102" s="58"/>
      <c r="D102" s="74">
        <v>0.76388888888888884</v>
      </c>
      <c r="E102" s="16">
        <v>83.966999999999999</v>
      </c>
      <c r="F102" s="90">
        <v>0.01</v>
      </c>
      <c r="G102" s="42">
        <v>10000</v>
      </c>
      <c r="H102" s="30">
        <v>0.08</v>
      </c>
      <c r="I102" s="24">
        <f>E102+F102</f>
        <v>83.977000000000004</v>
      </c>
      <c r="J102" s="2">
        <f>I102-H102</f>
        <v>83.897000000000006</v>
      </c>
      <c r="K102" s="2">
        <f>I102+H104</f>
        <v>84.076999999999998</v>
      </c>
      <c r="L102" s="47">
        <v>1</v>
      </c>
      <c r="M102" s="47" t="s">
        <v>47</v>
      </c>
      <c r="N102" s="1">
        <v>-1000</v>
      </c>
      <c r="O102" s="1">
        <f>IF(L102&lt;&gt;"",IF(M102="○",100,IF(M102="×",-100,"")),"")</f>
        <v>-100</v>
      </c>
      <c r="P102" s="45" t="str">
        <f>IF(M102="○","勝",IF(M102="×","敗",""))</f>
        <v>敗</v>
      </c>
      <c r="U102" s="95">
        <f>IF(AND(V102="",W102="")=TRUE,0,IF(AND(V102="勝",W102="敗")=TRUE,1,IF(AND(W102="勝",V102="敗")=TRUE,1,IF(AND(V102="勝",W102="")=TRUE,2,IF(AND(W102="勝",V102="")=TRUE,2,IF(AND(V102="敗",W102="")=TRUE,3,IF(AND(W102="敗",V102="")=TRUE,3,0)))))))</f>
        <v>3</v>
      </c>
      <c r="V102" s="95" t="str">
        <f>IF(L102="","",P102)</f>
        <v>敗</v>
      </c>
      <c r="W102" s="95" t="str">
        <f>IF(L104="","",P104)</f>
        <v/>
      </c>
      <c r="X102" s="95"/>
    </row>
    <row r="103" spans="1:24" ht="21" customHeight="1">
      <c r="A103" s="5">
        <f>A99+1</f>
        <v>24</v>
      </c>
      <c r="B103" s="59">
        <v>40508</v>
      </c>
      <c r="C103" s="60" t="str">
        <f>IF(B103="","",TEXT(B103,"(aaa)"))</f>
        <v>(金)</v>
      </c>
      <c r="D103" s="89" t="s">
        <v>26</v>
      </c>
      <c r="E103" s="27" t="s">
        <v>32</v>
      </c>
      <c r="F103" s="89"/>
      <c r="G103" s="87" t="s">
        <v>28</v>
      </c>
      <c r="H103" s="37" t="s">
        <v>11</v>
      </c>
      <c r="I103" s="83" t="s">
        <v>20</v>
      </c>
      <c r="J103" s="84" t="s">
        <v>21</v>
      </c>
      <c r="K103" s="84" t="s">
        <v>22</v>
      </c>
      <c r="L103" s="85" t="s">
        <v>14</v>
      </c>
      <c r="M103" s="48"/>
      <c r="N103" s="1">
        <v>-1000</v>
      </c>
      <c r="O103" s="94">
        <f>IF(AND(O102="",O104="")=TRUE,"",V103/SUM(V103:X103)*100)</f>
        <v>50</v>
      </c>
      <c r="P103" s="45" t="str">
        <f>IF(AND(L102="",L104="")=TRUE,"",V103&amp;"勝"&amp;W103&amp;"敗"&amp;X103&amp;"引")</f>
        <v>12勝12敗0引</v>
      </c>
      <c r="S103">
        <v>-1000</v>
      </c>
      <c r="U103" s="95"/>
      <c r="V103" s="95">
        <f>IF(U102=2,V99+1,IF(U102=0,0,V99))</f>
        <v>12</v>
      </c>
      <c r="W103" s="95">
        <f>IF(U102=3,W99+1,IF(U102=0,0,W99))</f>
        <v>12</v>
      </c>
      <c r="X103" s="95">
        <f>IF(U102=1,X99+1,X99)</f>
        <v>0</v>
      </c>
    </row>
    <row r="104" spans="1:24" ht="21" customHeight="1" thickBot="1">
      <c r="A104" s="6"/>
      <c r="B104" s="7"/>
      <c r="C104" s="7"/>
      <c r="D104" s="75">
        <v>0.82291666666666663</v>
      </c>
      <c r="E104" s="17">
        <v>83.66</v>
      </c>
      <c r="F104" s="91" t="s">
        <v>64</v>
      </c>
      <c r="G104" s="108">
        <v>10000</v>
      </c>
      <c r="H104" s="92">
        <v>0.1</v>
      </c>
      <c r="I104" s="56">
        <f>E104+F104</f>
        <v>83.649999999999991</v>
      </c>
      <c r="J104" s="57">
        <f>I104+H102</f>
        <v>83.72999999999999</v>
      </c>
      <c r="K104" s="57">
        <f>I104-H104</f>
        <v>83.55</v>
      </c>
      <c r="L104" s="53"/>
      <c r="M104" s="53"/>
      <c r="N104" s="8" t="str">
        <f>IF(M104="○",H104*G104,IF(M104="×",-H104*G104,""))</f>
        <v/>
      </c>
      <c r="O104" s="8" t="str">
        <f>IF(L104&lt;&gt;"",IF(M104="○",100,IF(M104="×",-100,"")),"")</f>
        <v/>
      </c>
      <c r="P104" s="54" t="str">
        <f>IF(M104="○","勝",IF(M104="×","敗",""))</f>
        <v/>
      </c>
      <c r="U104" s="95"/>
      <c r="V104" s="95"/>
      <c r="W104" s="95"/>
      <c r="X104" s="95"/>
    </row>
    <row r="105" spans="1:24" ht="21" customHeight="1">
      <c r="A105" s="26" t="s">
        <v>0</v>
      </c>
      <c r="B105" s="38" t="s">
        <v>33</v>
      </c>
      <c r="C105" s="38" t="s">
        <v>34</v>
      </c>
      <c r="D105" s="88" t="s">
        <v>26</v>
      </c>
      <c r="E105" s="25" t="s">
        <v>31</v>
      </c>
      <c r="F105" s="88" t="s">
        <v>27</v>
      </c>
      <c r="G105" s="86" t="s">
        <v>28</v>
      </c>
      <c r="H105" s="18" t="s">
        <v>10</v>
      </c>
      <c r="I105" s="41" t="s">
        <v>19</v>
      </c>
      <c r="J105" s="40" t="s">
        <v>21</v>
      </c>
      <c r="K105" s="40" t="s">
        <v>22</v>
      </c>
      <c r="L105" s="82" t="s">
        <v>14</v>
      </c>
      <c r="M105" s="36" t="s">
        <v>15</v>
      </c>
      <c r="N105" s="33" t="s">
        <v>16</v>
      </c>
      <c r="O105" s="33" t="s">
        <v>12</v>
      </c>
      <c r="P105" s="34" t="s">
        <v>13</v>
      </c>
      <c r="U105" s="95"/>
      <c r="V105" s="95"/>
      <c r="W105" s="95"/>
      <c r="X105" s="95"/>
    </row>
    <row r="106" spans="1:24" ht="21" customHeight="1">
      <c r="A106" s="4"/>
      <c r="B106" s="58"/>
      <c r="C106" s="58"/>
      <c r="D106" s="74">
        <v>0.85416666666666663</v>
      </c>
      <c r="E106" s="16">
        <v>84.164000000000001</v>
      </c>
      <c r="F106" s="90">
        <v>0.01</v>
      </c>
      <c r="G106" s="42">
        <v>10000</v>
      </c>
      <c r="H106" s="30">
        <v>0.08</v>
      </c>
      <c r="I106" s="24">
        <f>E106+F106</f>
        <v>84.174000000000007</v>
      </c>
      <c r="J106" s="2">
        <f>I106-H106</f>
        <v>84.094000000000008</v>
      </c>
      <c r="K106" s="2">
        <f>I106+H108</f>
        <v>84.274000000000001</v>
      </c>
      <c r="L106" s="47">
        <v>1</v>
      </c>
      <c r="M106" s="47" t="s">
        <v>47</v>
      </c>
      <c r="N106" s="1">
        <v>-1000</v>
      </c>
      <c r="O106" s="1">
        <f>IF(L106&lt;&gt;"",IF(M106="○",100,IF(M106="×",-100,"")),"")</f>
        <v>-100</v>
      </c>
      <c r="P106" s="45" t="str">
        <f>IF(M106="○","勝",IF(M106="×","敗",""))</f>
        <v>敗</v>
      </c>
      <c r="U106" s="95">
        <f>IF(AND(V106="",W106="")=TRUE,0,IF(AND(V106="勝",W106="敗")=TRUE,1,IF(AND(W106="勝",V106="敗")=TRUE,1,IF(AND(V106="勝",W106="")=TRUE,2,IF(AND(W106="勝",V106="")=TRUE,2,IF(AND(V106="敗",W106="")=TRUE,3,IF(AND(W106="敗",V106="")=TRUE,3,0)))))))</f>
        <v>3</v>
      </c>
      <c r="V106" s="95" t="str">
        <f>IF(L106="","",P106)</f>
        <v>敗</v>
      </c>
      <c r="W106" s="95" t="str">
        <f>IF(L108="","",P108)</f>
        <v/>
      </c>
      <c r="X106" s="95"/>
    </row>
    <row r="107" spans="1:24" ht="21" customHeight="1">
      <c r="A107" s="5">
        <f>A103+1</f>
        <v>25</v>
      </c>
      <c r="B107" s="59">
        <v>40511</v>
      </c>
      <c r="C107" s="60" t="str">
        <f>IF(B107="","",TEXT(B107,"(aaa)"))</f>
        <v>(月)</v>
      </c>
      <c r="D107" s="89" t="s">
        <v>26</v>
      </c>
      <c r="E107" s="27" t="s">
        <v>32</v>
      </c>
      <c r="F107" s="89"/>
      <c r="G107" s="87" t="s">
        <v>28</v>
      </c>
      <c r="H107" s="37" t="s">
        <v>11</v>
      </c>
      <c r="I107" s="83" t="s">
        <v>20</v>
      </c>
      <c r="J107" s="84" t="s">
        <v>21</v>
      </c>
      <c r="K107" s="84" t="s">
        <v>22</v>
      </c>
      <c r="L107" s="85" t="s">
        <v>14</v>
      </c>
      <c r="M107" s="48"/>
      <c r="N107" s="1">
        <f>IF(N108="",N106,IF(N106="",N108,N106+N108))</f>
        <v>-1000</v>
      </c>
      <c r="O107" s="94">
        <f>IF(AND(O106="",O108="")=TRUE,"",V107/SUM(V107:X107)*100)</f>
        <v>48</v>
      </c>
      <c r="P107" s="45" t="str">
        <f>IF(AND(L106="",L108="")=TRUE,"",V107&amp;"勝"&amp;W107&amp;"敗"&amp;X107&amp;"引")</f>
        <v>12勝13敗0引</v>
      </c>
      <c r="S107">
        <v>-1000</v>
      </c>
      <c r="U107" s="95"/>
      <c r="V107" s="95">
        <f>IF(U106=2,V103+1,IF(U106=0,0,V103))</f>
        <v>12</v>
      </c>
      <c r="W107" s="95">
        <f>IF(U106=3,W103+1,IF(U106=0,0,W103))</f>
        <v>13</v>
      </c>
      <c r="X107" s="95">
        <f>IF(U106=1,X103+1,X103)</f>
        <v>0</v>
      </c>
    </row>
    <row r="108" spans="1:24" ht="21" customHeight="1" thickBot="1">
      <c r="A108" s="6"/>
      <c r="B108" s="7"/>
      <c r="C108" s="7"/>
      <c r="D108" s="75">
        <v>0.70833333333333337</v>
      </c>
      <c r="E108" s="17">
        <v>83.82</v>
      </c>
      <c r="F108" s="91" t="s">
        <v>70</v>
      </c>
      <c r="G108" s="108">
        <v>10000</v>
      </c>
      <c r="H108" s="92">
        <v>0.1</v>
      </c>
      <c r="I108" s="56">
        <f>E108+F108</f>
        <v>83.809999999999988</v>
      </c>
      <c r="J108" s="57">
        <f>I108+H106</f>
        <v>83.889999999999986</v>
      </c>
      <c r="K108" s="57">
        <f>I108-H108</f>
        <v>83.71</v>
      </c>
      <c r="L108" s="53"/>
      <c r="M108" s="53"/>
      <c r="N108" s="8" t="str">
        <f>IF(M108="○",H108*G108,IF(M108="×",-H108*G108,""))</f>
        <v/>
      </c>
      <c r="O108" s="8" t="str">
        <f>IF(L108&lt;&gt;"",IF(M108="○",100,IF(M108="×",-100,"")),"")</f>
        <v/>
      </c>
      <c r="P108" s="54" t="str">
        <f>IF(M108="○","勝",IF(M108="×","敗",""))</f>
        <v/>
      </c>
      <c r="U108" s="95"/>
      <c r="V108" s="95"/>
      <c r="W108" s="95"/>
      <c r="X108" s="95"/>
    </row>
    <row r="109" spans="1:24" ht="21" customHeight="1">
      <c r="A109" s="26" t="s">
        <v>0</v>
      </c>
      <c r="B109" s="38" t="s">
        <v>33</v>
      </c>
      <c r="C109" s="38" t="s">
        <v>34</v>
      </c>
      <c r="D109" s="88" t="s">
        <v>26</v>
      </c>
      <c r="E109" s="25" t="s">
        <v>31</v>
      </c>
      <c r="F109" s="88" t="s">
        <v>27</v>
      </c>
      <c r="G109" s="86" t="s">
        <v>28</v>
      </c>
      <c r="H109" s="18" t="s">
        <v>10</v>
      </c>
      <c r="I109" s="41" t="s">
        <v>19</v>
      </c>
      <c r="J109" s="40" t="s">
        <v>21</v>
      </c>
      <c r="K109" s="40" t="s">
        <v>22</v>
      </c>
      <c r="L109" s="82" t="s">
        <v>14</v>
      </c>
      <c r="M109" s="36" t="s">
        <v>15</v>
      </c>
      <c r="N109" s="33" t="s">
        <v>16</v>
      </c>
      <c r="O109" s="33" t="s">
        <v>12</v>
      </c>
      <c r="P109" s="34" t="s">
        <v>13</v>
      </c>
      <c r="U109" s="95"/>
      <c r="V109" s="95"/>
      <c r="W109" s="95"/>
      <c r="X109" s="95"/>
    </row>
    <row r="110" spans="1:24" ht="21" customHeight="1">
      <c r="A110" s="4"/>
      <c r="B110" s="58"/>
      <c r="C110" s="58"/>
      <c r="D110" s="74">
        <v>0.67499999999999993</v>
      </c>
      <c r="E110" s="16">
        <v>82.927000000000007</v>
      </c>
      <c r="F110" s="90">
        <v>0.01</v>
      </c>
      <c r="G110" s="42">
        <v>10000</v>
      </c>
      <c r="H110" s="30">
        <v>0.08</v>
      </c>
      <c r="I110" s="24">
        <f>E110+F110</f>
        <v>82.937000000000012</v>
      </c>
      <c r="J110" s="2">
        <f>I110-H110</f>
        <v>82.857000000000014</v>
      </c>
      <c r="K110" s="2">
        <f>I110+H112</f>
        <v>83.037000000000006</v>
      </c>
      <c r="L110" s="47">
        <v>1</v>
      </c>
      <c r="M110" s="47" t="s">
        <v>45</v>
      </c>
      <c r="N110" s="1">
        <f>IF(M110="○",H110*G110,IF(M110="×",-H110*G110,""))</f>
        <v>800</v>
      </c>
      <c r="O110" s="1">
        <f>IF(L110&lt;&gt;"",IF(M110="○",100,IF(M110="×",-100,"")),"")</f>
        <v>100</v>
      </c>
      <c r="P110" s="45" t="str">
        <f>IF(M110="○","勝",IF(M110="×","敗",""))</f>
        <v>勝</v>
      </c>
      <c r="U110" s="95">
        <f>IF(AND(V110="",W110="")=TRUE,0,IF(AND(V110="勝",W110="敗")=TRUE,1,IF(AND(W110="勝",V110="敗")=TRUE,1,IF(AND(V110="勝",W110="")=TRUE,2,IF(AND(W110="勝",V110="")=TRUE,2,IF(AND(V110="敗",W110="")=TRUE,3,IF(AND(W110="敗",V110="")=TRUE,3,0)))))))</f>
        <v>2</v>
      </c>
      <c r="V110" s="95" t="str">
        <f>IF(L110="","",P110)</f>
        <v>勝</v>
      </c>
      <c r="W110" s="95" t="str">
        <f>IF(L112="","",P112)</f>
        <v/>
      </c>
      <c r="X110" s="95"/>
    </row>
    <row r="111" spans="1:24" ht="21" customHeight="1">
      <c r="A111" s="5">
        <f>A107+1</f>
        <v>26</v>
      </c>
      <c r="B111" s="59">
        <v>40518</v>
      </c>
      <c r="C111" s="60" t="str">
        <f>IF(B111="","",TEXT(B111,"(aaa)"))</f>
        <v>(月)</v>
      </c>
      <c r="D111" s="89" t="s">
        <v>26</v>
      </c>
      <c r="E111" s="27" t="s">
        <v>32</v>
      </c>
      <c r="F111" s="89"/>
      <c r="G111" s="87" t="s">
        <v>28</v>
      </c>
      <c r="H111" s="37" t="s">
        <v>11</v>
      </c>
      <c r="I111" s="83" t="s">
        <v>20</v>
      </c>
      <c r="J111" s="84" t="s">
        <v>21</v>
      </c>
      <c r="K111" s="84" t="s">
        <v>22</v>
      </c>
      <c r="L111" s="85" t="s">
        <v>14</v>
      </c>
      <c r="M111" s="48"/>
      <c r="N111" s="1">
        <f>IF(N112="",N110,IF(N110="",N112,N110+N112))</f>
        <v>800</v>
      </c>
      <c r="O111" s="94">
        <f>IF(AND(O110="",O112="")=TRUE,"",V111/SUM(V111:X111)*100)</f>
        <v>50</v>
      </c>
      <c r="P111" s="45" t="str">
        <f>IF(AND(L110="",L112="")=TRUE,"",V111&amp;"勝"&amp;W111&amp;"敗"&amp;X111&amp;"引")</f>
        <v>13勝13敗0引</v>
      </c>
      <c r="S111">
        <v>800</v>
      </c>
      <c r="U111" s="95"/>
      <c r="V111" s="95">
        <f>IF(U110=2,V107+1,IF(U110=0,0,V107))</f>
        <v>13</v>
      </c>
      <c r="W111" s="95">
        <f>IF(U110=3,W107+1,IF(U110=0,0,W107))</f>
        <v>13</v>
      </c>
      <c r="X111" s="95">
        <f>IF(U110=1,X107+1,X107)</f>
        <v>0</v>
      </c>
    </row>
    <row r="112" spans="1:24" ht="21" customHeight="1" thickBot="1">
      <c r="A112" s="6"/>
      <c r="B112" s="7"/>
      <c r="C112" s="7"/>
      <c r="D112" s="75">
        <v>0.77916666666666667</v>
      </c>
      <c r="E112" s="17">
        <v>82.677000000000007</v>
      </c>
      <c r="F112" s="91" t="s">
        <v>64</v>
      </c>
      <c r="G112" s="108">
        <v>10000</v>
      </c>
      <c r="H112" s="92">
        <v>0.1</v>
      </c>
      <c r="I112" s="56">
        <f>E112+F112</f>
        <v>82.667000000000002</v>
      </c>
      <c r="J112" s="57">
        <f>I112+H110</f>
        <v>82.747</v>
      </c>
      <c r="K112" s="57">
        <f>I112-H112</f>
        <v>82.567000000000007</v>
      </c>
      <c r="L112" s="53"/>
      <c r="M112" s="53"/>
      <c r="N112" s="8" t="str">
        <f>IF(M112="○",H112*G112,IF(M112="×",-H112*G112,""))</f>
        <v/>
      </c>
      <c r="O112" s="8" t="str">
        <f>IF(L112&lt;&gt;"",IF(M112="○",100,IF(M112="×",-100,"")),"")</f>
        <v/>
      </c>
      <c r="P112" s="54" t="str">
        <f>IF(M112="○","勝",IF(M112="×","敗",""))</f>
        <v/>
      </c>
      <c r="U112" s="95"/>
      <c r="V112" s="95"/>
      <c r="W112" s="95"/>
      <c r="X112" s="95"/>
    </row>
    <row r="113" spans="1:24" ht="21" customHeight="1">
      <c r="A113" s="26" t="s">
        <v>0</v>
      </c>
      <c r="B113" s="38" t="s">
        <v>33</v>
      </c>
      <c r="C113" s="38" t="s">
        <v>34</v>
      </c>
      <c r="D113" s="88" t="s">
        <v>26</v>
      </c>
      <c r="E113" s="25" t="s">
        <v>31</v>
      </c>
      <c r="F113" s="88" t="s">
        <v>27</v>
      </c>
      <c r="G113" s="86" t="s">
        <v>28</v>
      </c>
      <c r="H113" s="18" t="s">
        <v>10</v>
      </c>
      <c r="I113" s="41" t="s">
        <v>19</v>
      </c>
      <c r="J113" s="40" t="s">
        <v>21</v>
      </c>
      <c r="K113" s="40" t="s">
        <v>22</v>
      </c>
      <c r="L113" s="82" t="s">
        <v>14</v>
      </c>
      <c r="M113" s="36" t="s">
        <v>15</v>
      </c>
      <c r="N113" s="33" t="s">
        <v>16</v>
      </c>
      <c r="O113" s="33" t="s">
        <v>12</v>
      </c>
      <c r="P113" s="34" t="s">
        <v>13</v>
      </c>
      <c r="U113" s="95"/>
      <c r="V113" s="95"/>
      <c r="W113" s="95"/>
      <c r="X113" s="95"/>
    </row>
    <row r="114" spans="1:24" ht="21" customHeight="1">
      <c r="A114" s="4"/>
      <c r="B114" s="58"/>
      <c r="C114" s="58"/>
      <c r="D114" s="74">
        <v>0.75</v>
      </c>
      <c r="E114" s="16">
        <v>84.061999999999998</v>
      </c>
      <c r="F114" s="90">
        <v>0.01</v>
      </c>
      <c r="G114" s="42">
        <v>10000</v>
      </c>
      <c r="H114" s="30">
        <v>0.08</v>
      </c>
      <c r="I114" s="24">
        <f>E114+F114</f>
        <v>84.072000000000003</v>
      </c>
      <c r="J114" s="2">
        <f>I114-H114</f>
        <v>83.992000000000004</v>
      </c>
      <c r="K114" s="2">
        <f>I114+H116</f>
        <v>84.171999999999997</v>
      </c>
      <c r="L114" s="47">
        <v>1</v>
      </c>
      <c r="M114" s="47" t="s">
        <v>47</v>
      </c>
      <c r="N114" s="1">
        <v>-1000</v>
      </c>
      <c r="O114" s="1">
        <f>IF(L114&lt;&gt;"",IF(M114="○",100,IF(M114="×",-100,"")),"")</f>
        <v>-100</v>
      </c>
      <c r="P114" s="45" t="str">
        <f>IF(M114="○","勝",IF(M114="×","敗",""))</f>
        <v>敗</v>
      </c>
      <c r="U114" s="95">
        <f>IF(AND(V114="",W114="")=TRUE,0,IF(AND(V114="勝",W114="敗")=TRUE,1,IF(AND(W114="勝",V114="敗")=TRUE,1,IF(AND(V114="勝",W114="")=TRUE,2,IF(AND(W114="勝",V114="")=TRUE,2,IF(AND(V114="敗",W114="")=TRUE,3,IF(AND(W114="敗",V114="")=TRUE,3,0)))))))</f>
        <v>3</v>
      </c>
      <c r="V114" s="95" t="str">
        <f>IF(L114="","",P114)</f>
        <v>敗</v>
      </c>
      <c r="W114" s="95" t="str">
        <f>IF(L116="","",P116)</f>
        <v/>
      </c>
      <c r="X114" s="95"/>
    </row>
    <row r="115" spans="1:24" ht="21" customHeight="1">
      <c r="A115" s="5">
        <f>A111+1</f>
        <v>27</v>
      </c>
      <c r="B115" s="59">
        <v>40520</v>
      </c>
      <c r="C115" s="60" t="str">
        <f>IF(B115="","",TEXT(B115,"(aaa)"))</f>
        <v>(水)</v>
      </c>
      <c r="D115" s="89" t="s">
        <v>26</v>
      </c>
      <c r="E115" s="27" t="s">
        <v>32</v>
      </c>
      <c r="F115" s="89"/>
      <c r="G115" s="87" t="s">
        <v>28</v>
      </c>
      <c r="H115" s="37" t="s">
        <v>11</v>
      </c>
      <c r="I115" s="83" t="s">
        <v>20</v>
      </c>
      <c r="J115" s="84" t="s">
        <v>21</v>
      </c>
      <c r="K115" s="84" t="s">
        <v>22</v>
      </c>
      <c r="L115" s="85" t="s">
        <v>14</v>
      </c>
      <c r="M115" s="48"/>
      <c r="N115" s="1">
        <f>IF(N116="",N114,IF(N114="",N116,N114+N116))</f>
        <v>-1000</v>
      </c>
      <c r="O115" s="94">
        <f>IF(AND(O114="",O116="")=TRUE,"",V115/SUM(V115:X115)*100)</f>
        <v>48.148148148148145</v>
      </c>
      <c r="P115" s="45" t="str">
        <f>IF(AND(L114="",L116="")=TRUE,"",V115&amp;"勝"&amp;W115&amp;"敗"&amp;X115&amp;"引")</f>
        <v>13勝14敗0引</v>
      </c>
      <c r="S115">
        <v>-1000</v>
      </c>
      <c r="U115" s="95"/>
      <c r="V115" s="95">
        <f>IF(U114=2,V111+1,IF(U114=0,0,V111))</f>
        <v>13</v>
      </c>
      <c r="W115" s="95">
        <f>IF(U114=3,W111+1,IF(U114=0,0,W111))</f>
        <v>14</v>
      </c>
      <c r="X115" s="95">
        <f>IF(U114=1,X111+1,X111)</f>
        <v>0</v>
      </c>
    </row>
    <row r="116" spans="1:24" ht="21" customHeight="1" thickBot="1">
      <c r="A116" s="6"/>
      <c r="B116" s="7"/>
      <c r="C116" s="7"/>
      <c r="D116" s="75">
        <v>0.72083333333333333</v>
      </c>
      <c r="E116" s="17">
        <v>83.718999999999994</v>
      </c>
      <c r="F116" s="91" t="s">
        <v>70</v>
      </c>
      <c r="G116" s="108">
        <v>10000</v>
      </c>
      <c r="H116" s="92">
        <v>0.1</v>
      </c>
      <c r="I116" s="56">
        <f>E116+F116</f>
        <v>83.708999999999989</v>
      </c>
      <c r="J116" s="57">
        <f>I116+H114</f>
        <v>83.788999999999987</v>
      </c>
      <c r="K116" s="57">
        <f>I116-H116</f>
        <v>83.608999999999995</v>
      </c>
      <c r="L116" s="53"/>
      <c r="M116" s="53"/>
      <c r="N116" s="8" t="str">
        <f>IF(M116="○",H116*G116,IF(M116="×",-H116*G116,""))</f>
        <v/>
      </c>
      <c r="O116" s="8" t="str">
        <f>IF(L116&lt;&gt;"",IF(M116="○",100,IF(M116="×",-100,"")),"")</f>
        <v/>
      </c>
      <c r="P116" s="54" t="str">
        <f>IF(M116="○","勝",IF(M116="×","敗",""))</f>
        <v/>
      </c>
      <c r="U116" s="95"/>
      <c r="V116" s="95"/>
      <c r="W116" s="95"/>
      <c r="X116" s="95"/>
    </row>
    <row r="117" spans="1:24" ht="21" customHeight="1">
      <c r="A117" s="26" t="s">
        <v>0</v>
      </c>
      <c r="B117" s="38" t="s">
        <v>33</v>
      </c>
      <c r="C117" s="38" t="s">
        <v>34</v>
      </c>
      <c r="D117" s="88" t="s">
        <v>26</v>
      </c>
      <c r="E117" s="25" t="s">
        <v>31</v>
      </c>
      <c r="F117" s="88" t="s">
        <v>27</v>
      </c>
      <c r="G117" s="86" t="s">
        <v>28</v>
      </c>
      <c r="H117" s="18" t="s">
        <v>10</v>
      </c>
      <c r="I117" s="41" t="s">
        <v>19</v>
      </c>
      <c r="J117" s="40" t="s">
        <v>21</v>
      </c>
      <c r="K117" s="40" t="s">
        <v>22</v>
      </c>
      <c r="L117" s="82" t="s">
        <v>14</v>
      </c>
      <c r="M117" s="36" t="s">
        <v>15</v>
      </c>
      <c r="N117" s="33" t="s">
        <v>16</v>
      </c>
      <c r="O117" s="33" t="s">
        <v>12</v>
      </c>
      <c r="P117" s="34" t="s">
        <v>13</v>
      </c>
      <c r="U117" s="95"/>
      <c r="V117" s="95"/>
      <c r="W117" s="95"/>
      <c r="X117" s="95"/>
    </row>
    <row r="118" spans="1:24" ht="21" customHeight="1">
      <c r="A118" s="4"/>
      <c r="B118" s="58"/>
      <c r="C118" s="58"/>
      <c r="D118" s="74">
        <v>0.71250000000000002</v>
      </c>
      <c r="E118" s="16">
        <v>83.744</v>
      </c>
      <c r="F118" s="90">
        <v>0.01</v>
      </c>
      <c r="G118" s="42">
        <v>10000</v>
      </c>
      <c r="H118" s="30">
        <v>0.08</v>
      </c>
      <c r="I118" s="24">
        <f>E118+F118</f>
        <v>83.754000000000005</v>
      </c>
      <c r="J118" s="2">
        <f>I118-H118</f>
        <v>83.674000000000007</v>
      </c>
      <c r="K118" s="2">
        <f>I118+H120</f>
        <v>83.853999999999999</v>
      </c>
      <c r="L118" s="47">
        <v>1</v>
      </c>
      <c r="M118" s="47" t="s">
        <v>47</v>
      </c>
      <c r="N118" s="1">
        <v>-1000</v>
      </c>
      <c r="O118" s="1">
        <f>IF(L118&lt;&gt;"",IF(M118="○",100,IF(M118="×",-100,"")),"")</f>
        <v>-100</v>
      </c>
      <c r="P118" s="45" t="str">
        <f>IF(M118="○","勝",IF(M118="×","敗",""))</f>
        <v>敗</v>
      </c>
      <c r="S118">
        <v>-1000</v>
      </c>
      <c r="U118" s="95">
        <f>IF(AND(V118="",W118="")=TRUE,0,IF(AND(V118="勝",W118="敗")=TRUE,1,IF(AND(W118="勝",V118="敗")=TRUE,1,IF(AND(V118="勝",W118="")=TRUE,2,IF(AND(W118="勝",V118="")=TRUE,2,IF(AND(V118="敗",W118="")=TRUE,3,IF(AND(W118="敗",V118="")=TRUE,3,0)))))))</f>
        <v>3</v>
      </c>
      <c r="V118" s="95" t="str">
        <f>IF(L118="","",P118)</f>
        <v>敗</v>
      </c>
      <c r="W118" s="95" t="str">
        <f>IF(L120="","",P120)</f>
        <v/>
      </c>
      <c r="X118" s="95"/>
    </row>
    <row r="119" spans="1:24" ht="21" customHeight="1">
      <c r="A119" s="5">
        <f>A115+1</f>
        <v>28</v>
      </c>
      <c r="B119" s="59">
        <v>40522</v>
      </c>
      <c r="C119" s="60" t="str">
        <f>IF(B119="","",TEXT(B119,"(aaa)"))</f>
        <v>(金)</v>
      </c>
      <c r="D119" s="89" t="s">
        <v>26</v>
      </c>
      <c r="E119" s="27" t="s">
        <v>32</v>
      </c>
      <c r="F119" s="89"/>
      <c r="G119" s="87" t="s">
        <v>28</v>
      </c>
      <c r="H119" s="37" t="s">
        <v>11</v>
      </c>
      <c r="I119" s="83" t="s">
        <v>20</v>
      </c>
      <c r="J119" s="84" t="s">
        <v>21</v>
      </c>
      <c r="K119" s="84" t="s">
        <v>22</v>
      </c>
      <c r="L119" s="85" t="s">
        <v>14</v>
      </c>
      <c r="M119" s="48"/>
      <c r="N119" s="1">
        <f>IF(N120="",N118,IF(N118="",N120,N118+N120))</f>
        <v>-1000</v>
      </c>
      <c r="O119" s="94">
        <f>IF(AND(O118="",O120="")=TRUE,"",V119/SUM(V119:X119)*100)</f>
        <v>46.428571428571431</v>
      </c>
      <c r="P119" s="45" t="str">
        <f>IF(AND(L118="",L120="")=TRUE,"",V119&amp;"勝"&amp;W119&amp;"敗"&amp;X119&amp;"引")</f>
        <v>13勝15敗0引</v>
      </c>
      <c r="U119" s="95"/>
      <c r="V119" s="95">
        <f>IF(U118=2,V115+1,IF(U118=0,0,V115))</f>
        <v>13</v>
      </c>
      <c r="W119" s="95">
        <f>IF(U118=3,W115+1,IF(U118=0,0,W115))</f>
        <v>15</v>
      </c>
      <c r="X119" s="95">
        <f>IF(U118=1,X115+1,X115)</f>
        <v>0</v>
      </c>
    </row>
    <row r="120" spans="1:24" ht="21" customHeight="1" thickBot="1">
      <c r="A120" s="6"/>
      <c r="B120" s="7"/>
      <c r="C120" s="7"/>
      <c r="D120" s="75">
        <v>0.86875000000000002</v>
      </c>
      <c r="E120" s="17">
        <v>83.457999999999998</v>
      </c>
      <c r="F120" s="91" t="s">
        <v>64</v>
      </c>
      <c r="G120" s="108">
        <v>10000</v>
      </c>
      <c r="H120" s="92">
        <v>0.1</v>
      </c>
      <c r="I120" s="56">
        <f>E120+F120</f>
        <v>83.447999999999993</v>
      </c>
      <c r="J120" s="57">
        <f>I120+H118</f>
        <v>83.527999999999992</v>
      </c>
      <c r="K120" s="57">
        <f>I120-H120</f>
        <v>83.347999999999999</v>
      </c>
      <c r="L120" s="53"/>
      <c r="M120" s="53"/>
      <c r="N120" s="8" t="str">
        <f>IF(M120="○",H120*G120,IF(M120="×",-H120*G120,""))</f>
        <v/>
      </c>
      <c r="O120" s="8" t="str">
        <f>IF(L120&lt;&gt;"",IF(M120="○",100,IF(M120="×",-100,"")),"")</f>
        <v/>
      </c>
      <c r="P120" s="54" t="str">
        <f>IF(M120="○","勝",IF(M120="×","敗",""))</f>
        <v/>
      </c>
      <c r="U120" s="95"/>
      <c r="V120" s="95"/>
      <c r="W120" s="95"/>
      <c r="X120" s="95"/>
    </row>
    <row r="121" spans="1:24" ht="21" customHeight="1">
      <c r="A121" s="26" t="s">
        <v>0</v>
      </c>
      <c r="B121" s="38" t="s">
        <v>33</v>
      </c>
      <c r="C121" s="38" t="s">
        <v>34</v>
      </c>
      <c r="D121" s="88" t="s">
        <v>26</v>
      </c>
      <c r="E121" s="25" t="s">
        <v>31</v>
      </c>
      <c r="F121" s="88" t="s">
        <v>27</v>
      </c>
      <c r="G121" s="86" t="s">
        <v>28</v>
      </c>
      <c r="H121" s="18" t="s">
        <v>10</v>
      </c>
      <c r="I121" s="41" t="s">
        <v>19</v>
      </c>
      <c r="J121" s="40" t="s">
        <v>21</v>
      </c>
      <c r="K121" s="40" t="s">
        <v>22</v>
      </c>
      <c r="L121" s="82" t="s">
        <v>14</v>
      </c>
      <c r="M121" s="36" t="s">
        <v>15</v>
      </c>
      <c r="N121" s="33" t="s">
        <v>16</v>
      </c>
      <c r="O121" s="33" t="s">
        <v>12</v>
      </c>
      <c r="P121" s="34" t="s">
        <v>13</v>
      </c>
      <c r="U121" s="95"/>
      <c r="V121" s="95"/>
      <c r="W121" s="95"/>
      <c r="X121" s="95"/>
    </row>
    <row r="122" spans="1:24" ht="21" customHeight="1">
      <c r="A122" s="4"/>
      <c r="B122" s="58"/>
      <c r="C122" s="58"/>
      <c r="D122" s="74">
        <v>0.77500000000000002</v>
      </c>
      <c r="E122" s="16">
        <v>83.347999999999999</v>
      </c>
      <c r="F122" s="90">
        <v>0.01</v>
      </c>
      <c r="G122" s="42">
        <v>10000</v>
      </c>
      <c r="H122" s="30">
        <v>0.08</v>
      </c>
      <c r="I122" s="24">
        <f>E122+F122</f>
        <v>83.358000000000004</v>
      </c>
      <c r="J122" s="2">
        <f>I122-H122</f>
        <v>83.278000000000006</v>
      </c>
      <c r="K122" s="2">
        <f>I122+H124</f>
        <v>83.457999999999998</v>
      </c>
      <c r="L122" s="47"/>
      <c r="M122" s="47"/>
      <c r="N122" s="1" t="str">
        <f>IF(M122="○",H122*G122,IF(M122="×",-H122*G122,""))</f>
        <v/>
      </c>
      <c r="O122" s="1" t="str">
        <f>IF(L122&lt;&gt;"",IF(M122="○",100,IF(M122="×",-100,"")),"")</f>
        <v/>
      </c>
      <c r="P122" s="45" t="str">
        <f>IF(M122="○","勝",IF(M122="×","敗",""))</f>
        <v/>
      </c>
      <c r="U122" s="95">
        <f>IF(AND(V122="",W122="")=TRUE,0,IF(AND(V122="勝",W122="敗")=TRUE,1,IF(AND(W122="勝",V122="敗")=TRUE,1,IF(AND(V122="勝",W122="")=TRUE,2,IF(AND(W122="勝",V122="")=TRUE,2,IF(AND(V122="敗",W122="")=TRUE,3,IF(AND(W122="敗",V122="")=TRUE,3,0)))))))</f>
        <v>2</v>
      </c>
      <c r="V122" s="95" t="str">
        <f>IF(L122="","",P122)</f>
        <v/>
      </c>
      <c r="W122" s="95" t="str">
        <f>IF(L124="","",P124)</f>
        <v>勝</v>
      </c>
      <c r="X122" s="95"/>
    </row>
    <row r="123" spans="1:24" ht="21" customHeight="1">
      <c r="A123" s="5">
        <f>A119+1</f>
        <v>29</v>
      </c>
      <c r="B123" s="59">
        <v>40525</v>
      </c>
      <c r="C123" s="60" t="str">
        <f>IF(B123="","",TEXT(B123,"(aaa)"))</f>
        <v>(月)</v>
      </c>
      <c r="D123" s="89" t="s">
        <v>26</v>
      </c>
      <c r="E123" s="27" t="s">
        <v>32</v>
      </c>
      <c r="F123" s="89"/>
      <c r="G123" s="87" t="s">
        <v>28</v>
      </c>
      <c r="H123" s="37" t="s">
        <v>11</v>
      </c>
      <c r="I123" s="83" t="s">
        <v>20</v>
      </c>
      <c r="J123" s="84" t="s">
        <v>21</v>
      </c>
      <c r="K123" s="84" t="s">
        <v>22</v>
      </c>
      <c r="L123" s="85" t="s">
        <v>14</v>
      </c>
      <c r="M123" s="48"/>
      <c r="N123" s="1">
        <v>800</v>
      </c>
      <c r="O123" s="94">
        <f>IF(AND(O122="",O124="")=TRUE,"",V123/SUM(V123:X123)*100)</f>
        <v>48.275862068965516</v>
      </c>
      <c r="P123" s="45" t="str">
        <f>IF(AND(L122="",L124="")=TRUE,"",V123&amp;"勝"&amp;W123&amp;"敗"&amp;X123&amp;"引")</f>
        <v>14勝15敗0引</v>
      </c>
      <c r="Q123" t="s">
        <v>69</v>
      </c>
      <c r="S123">
        <v>800</v>
      </c>
      <c r="U123" s="95"/>
      <c r="V123" s="95">
        <f>IF(U122=2,V119+1,IF(U122=0,0,V119))</f>
        <v>14</v>
      </c>
      <c r="W123" s="95">
        <f>IF(U122=3,W119+1,IF(U122=0,0,W119))</f>
        <v>15</v>
      </c>
      <c r="X123" s="95">
        <f>IF(U122=1,X119+1,X119)</f>
        <v>0</v>
      </c>
    </row>
    <row r="124" spans="1:24" ht="21" customHeight="1" thickBot="1">
      <c r="A124" s="6"/>
      <c r="B124" s="7"/>
      <c r="C124" s="7"/>
      <c r="D124" s="75">
        <v>0.875</v>
      </c>
      <c r="E124" s="17">
        <v>83.897999999999996</v>
      </c>
      <c r="F124" s="91" t="s">
        <v>70</v>
      </c>
      <c r="G124" s="108">
        <v>10000</v>
      </c>
      <c r="H124" s="92">
        <v>0.1</v>
      </c>
      <c r="I124" s="56">
        <v>83.957999999999998</v>
      </c>
      <c r="J124" s="57">
        <f>I124+H122</f>
        <v>84.037999999999997</v>
      </c>
      <c r="K124" s="57">
        <f>I124-H124</f>
        <v>83.858000000000004</v>
      </c>
      <c r="L124" s="53">
        <v>1</v>
      </c>
      <c r="M124" s="53" t="s">
        <v>45</v>
      </c>
      <c r="N124" s="8">
        <v>800</v>
      </c>
      <c r="O124" s="8">
        <f>IF(L124&lt;&gt;"",IF(M124="○",100,IF(M124="×",-100,"")),"")</f>
        <v>100</v>
      </c>
      <c r="P124" s="54" t="str">
        <f>IF(M124="○","勝",IF(M124="×","敗",""))</f>
        <v>勝</v>
      </c>
      <c r="Q124" t="s">
        <v>68</v>
      </c>
      <c r="U124" s="95"/>
      <c r="V124" s="95"/>
      <c r="W124" s="95"/>
      <c r="X124" s="95"/>
    </row>
    <row r="125" spans="1:24" ht="21" customHeight="1">
      <c r="A125" s="26" t="s">
        <v>0</v>
      </c>
      <c r="B125" s="38" t="s">
        <v>33</v>
      </c>
      <c r="C125" s="38" t="s">
        <v>34</v>
      </c>
      <c r="D125" s="88" t="s">
        <v>26</v>
      </c>
      <c r="E125" s="25" t="s">
        <v>31</v>
      </c>
      <c r="F125" s="88" t="s">
        <v>27</v>
      </c>
      <c r="G125" s="86" t="s">
        <v>28</v>
      </c>
      <c r="H125" s="18" t="s">
        <v>10</v>
      </c>
      <c r="I125" s="41" t="s">
        <v>19</v>
      </c>
      <c r="J125" s="40" t="s">
        <v>21</v>
      </c>
      <c r="K125" s="40" t="s">
        <v>22</v>
      </c>
      <c r="L125" s="82" t="s">
        <v>14</v>
      </c>
      <c r="M125" s="36" t="s">
        <v>15</v>
      </c>
      <c r="N125" s="33" t="s">
        <v>16</v>
      </c>
      <c r="O125" s="33" t="s">
        <v>12</v>
      </c>
      <c r="P125" s="34" t="s">
        <v>13</v>
      </c>
      <c r="U125" s="95"/>
      <c r="V125" s="95"/>
      <c r="W125" s="95"/>
      <c r="X125" s="95"/>
    </row>
    <row r="126" spans="1:24" ht="21" customHeight="1">
      <c r="A126" s="4"/>
      <c r="B126" s="58"/>
      <c r="C126" s="58"/>
      <c r="D126" s="74">
        <v>0.79999999999999993</v>
      </c>
      <c r="E126" s="16">
        <v>84.069000000000003</v>
      </c>
      <c r="F126" s="90">
        <v>0.01</v>
      </c>
      <c r="G126" s="42">
        <v>10000</v>
      </c>
      <c r="H126" s="30">
        <v>0.08</v>
      </c>
      <c r="I126" s="24">
        <f>E126+F126</f>
        <v>84.079000000000008</v>
      </c>
      <c r="J126" s="2">
        <f>I126-H126</f>
        <v>83.999000000000009</v>
      </c>
      <c r="K126" s="2">
        <f>I126+H128</f>
        <v>84.179000000000002</v>
      </c>
      <c r="L126" s="47"/>
      <c r="M126" s="47"/>
      <c r="N126" s="1" t="str">
        <f>IF(M126="○",H126*G126,IF(M126="×",-H126*G126,""))</f>
        <v/>
      </c>
      <c r="O126" s="1" t="str">
        <f>IF(L126&lt;&gt;"",IF(M126="○",100,IF(M126="×",-100,"")),"")</f>
        <v/>
      </c>
      <c r="P126" s="45" t="str">
        <f>IF(M126="○","勝",IF(M126="×","敗",""))</f>
        <v/>
      </c>
      <c r="Q126" s="164" t="s">
        <v>110</v>
      </c>
      <c r="U126" s="95">
        <f>IF(AND(V126="",W126="")=TRUE,0,IF(AND(V126="勝",W126="敗")=TRUE,1,IF(AND(W126="勝",V126="敗")=TRUE,1,IF(AND(V126="勝",W126="")=TRUE,2,IF(AND(W126="勝",V126="")=TRUE,2,IF(AND(V126="敗",W126="")=TRUE,3,IF(AND(W126="敗",V126="")=TRUE,3,0)))))))</f>
        <v>3</v>
      </c>
      <c r="V126" s="95" t="str">
        <f>IF(L126="","",P126)</f>
        <v/>
      </c>
      <c r="W126" s="95" t="str">
        <f>IF(L128="","",P128)</f>
        <v>敗</v>
      </c>
      <c r="X126" s="95"/>
    </row>
    <row r="127" spans="1:24" ht="21" customHeight="1">
      <c r="A127" s="5">
        <f>A123+1</f>
        <v>30</v>
      </c>
      <c r="B127" s="59">
        <v>40527</v>
      </c>
      <c r="C127" s="60" t="str">
        <f>IF(B127="","",TEXT(B127,"(aaa)"))</f>
        <v>(水)</v>
      </c>
      <c r="D127" s="89" t="s">
        <v>26</v>
      </c>
      <c r="E127" s="27" t="s">
        <v>32</v>
      </c>
      <c r="F127" s="89"/>
      <c r="G127" s="87" t="s">
        <v>28</v>
      </c>
      <c r="H127" s="37" t="s">
        <v>11</v>
      </c>
      <c r="I127" s="83" t="s">
        <v>20</v>
      </c>
      <c r="J127" s="84" t="s">
        <v>21</v>
      </c>
      <c r="K127" s="84" t="s">
        <v>22</v>
      </c>
      <c r="L127" s="85" t="s">
        <v>14</v>
      </c>
      <c r="M127" s="48"/>
      <c r="N127" s="1">
        <v>-1030</v>
      </c>
      <c r="O127" s="94">
        <f>IF(AND(O126="",O128="")=TRUE,"",V127/SUM(V127:X127)*100)</f>
        <v>46.666666666666664</v>
      </c>
      <c r="P127" s="45" t="str">
        <f>IF(AND(L126="",L128="")=TRUE,"",V127&amp;"勝"&amp;W127&amp;"敗"&amp;X127&amp;"引")</f>
        <v>14勝16敗0引</v>
      </c>
      <c r="S127">
        <v>-1030</v>
      </c>
      <c r="U127" s="95"/>
      <c r="V127" s="95">
        <f>IF(U126=2,V123+1,IF(U126=0,0,V123))</f>
        <v>14</v>
      </c>
      <c r="W127" s="95">
        <f>IF(U126=3,W123+1,IF(U126=0,0,W123))</f>
        <v>16</v>
      </c>
      <c r="X127" s="95">
        <f>IF(U126=1,X123+1,X123)</f>
        <v>0</v>
      </c>
    </row>
    <row r="128" spans="1:24" ht="21" customHeight="1" thickBot="1">
      <c r="A128" s="6"/>
      <c r="B128" s="7"/>
      <c r="C128" s="7"/>
      <c r="D128" s="75">
        <v>0.63958333333333328</v>
      </c>
      <c r="E128" s="17">
        <v>83.81</v>
      </c>
      <c r="F128" s="91" t="s">
        <v>64</v>
      </c>
      <c r="G128" s="108">
        <v>10000</v>
      </c>
      <c r="H128" s="92">
        <v>0.1</v>
      </c>
      <c r="I128" s="56">
        <f>E128+F128</f>
        <v>83.8</v>
      </c>
      <c r="J128" s="57">
        <f>I128+H126</f>
        <v>83.88</v>
      </c>
      <c r="K128" s="57">
        <f>I128-H128</f>
        <v>83.7</v>
      </c>
      <c r="L128" s="53">
        <v>1</v>
      </c>
      <c r="M128" s="53" t="s">
        <v>47</v>
      </c>
      <c r="N128" s="8">
        <v>-1030</v>
      </c>
      <c r="O128" s="8">
        <f>IF(L128&lt;&gt;"",IF(M128="○",100,IF(M128="×",-100,"")),"")</f>
        <v>-100</v>
      </c>
      <c r="P128" s="54" t="str">
        <f>IF(M128="○","勝",IF(M128="×","敗",""))</f>
        <v>敗</v>
      </c>
      <c r="U128" s="95"/>
      <c r="V128" s="95"/>
      <c r="W128" s="95"/>
      <c r="X128" s="95"/>
    </row>
    <row r="129" spans="1:24" ht="21" customHeight="1">
      <c r="A129" s="26" t="s">
        <v>0</v>
      </c>
      <c r="B129" s="38" t="s">
        <v>33</v>
      </c>
      <c r="C129" s="38" t="s">
        <v>34</v>
      </c>
      <c r="D129" s="88" t="s">
        <v>26</v>
      </c>
      <c r="E129" s="25" t="s">
        <v>31</v>
      </c>
      <c r="F129" s="88" t="s">
        <v>27</v>
      </c>
      <c r="G129" s="86" t="s">
        <v>28</v>
      </c>
      <c r="H129" s="18" t="s">
        <v>10</v>
      </c>
      <c r="I129" s="41" t="s">
        <v>19</v>
      </c>
      <c r="J129" s="40" t="s">
        <v>21</v>
      </c>
      <c r="K129" s="40" t="s">
        <v>22</v>
      </c>
      <c r="L129" s="82" t="s">
        <v>14</v>
      </c>
      <c r="M129" s="36" t="s">
        <v>15</v>
      </c>
      <c r="N129" s="33" t="s">
        <v>16</v>
      </c>
      <c r="O129" s="33" t="s">
        <v>12</v>
      </c>
      <c r="P129" s="34" t="s">
        <v>13</v>
      </c>
      <c r="U129" s="95"/>
      <c r="V129" s="95"/>
      <c r="W129" s="95"/>
      <c r="X129" s="95"/>
    </row>
    <row r="130" spans="1:24" ht="21" customHeight="1">
      <c r="A130" s="4"/>
      <c r="B130" s="58"/>
      <c r="C130" s="58"/>
      <c r="D130" s="74">
        <v>0.87083333333333324</v>
      </c>
      <c r="E130" s="16">
        <v>84.051000000000002</v>
      </c>
      <c r="F130" s="90">
        <v>0.01</v>
      </c>
      <c r="G130" s="42">
        <v>10000</v>
      </c>
      <c r="H130" s="30">
        <v>0.08</v>
      </c>
      <c r="I130" s="24">
        <f>E130+F130</f>
        <v>84.061000000000007</v>
      </c>
      <c r="J130" s="2">
        <f>I130-H130</f>
        <v>83.981000000000009</v>
      </c>
      <c r="K130" s="2">
        <f>I130+H132</f>
        <v>84.161000000000001</v>
      </c>
      <c r="L130" s="47">
        <v>1</v>
      </c>
      <c r="M130" s="47" t="s">
        <v>45</v>
      </c>
      <c r="N130" s="1">
        <f>IF(M130="○",H130*G130,IF(M130="×",-H130*G130,""))</f>
        <v>800</v>
      </c>
      <c r="O130" s="1">
        <f>IF(L130&lt;&gt;"",IF(M130="○",100,IF(M130="×",-100,"")),"")</f>
        <v>100</v>
      </c>
      <c r="P130" s="45" t="str">
        <f>IF(M130="○","勝",IF(M130="×","敗",""))</f>
        <v>勝</v>
      </c>
      <c r="S130">
        <v>800</v>
      </c>
      <c r="U130" s="95">
        <f>IF(AND(V130="",W130="")=TRUE,0,IF(AND(V130="勝",W130="敗")=TRUE,1,IF(AND(W130="勝",V130="敗")=TRUE,1,IF(AND(V130="勝",W130="")=TRUE,2,IF(AND(W130="勝",V130="")=TRUE,2,IF(AND(V130="敗",W130="")=TRUE,3,IF(AND(W130="敗",V130="")=TRUE,3,0)))))))</f>
        <v>2</v>
      </c>
      <c r="V130" s="95" t="str">
        <f>IF(L130="","",P130)</f>
        <v>勝</v>
      </c>
      <c r="W130" s="95" t="str">
        <f>IF(L132="","",P132)</f>
        <v/>
      </c>
      <c r="X130" s="95"/>
    </row>
    <row r="131" spans="1:24" ht="21" customHeight="1">
      <c r="A131" s="5">
        <f>A127+1</f>
        <v>31</v>
      </c>
      <c r="B131" s="59">
        <v>40529</v>
      </c>
      <c r="C131" s="60" t="str">
        <f>IF(B131="","",TEXT(B131,"(aaa)"))</f>
        <v>(金)</v>
      </c>
      <c r="D131" s="89" t="s">
        <v>26</v>
      </c>
      <c r="E131" s="27" t="s">
        <v>32</v>
      </c>
      <c r="F131" s="89"/>
      <c r="G131" s="87" t="s">
        <v>28</v>
      </c>
      <c r="H131" s="37" t="s">
        <v>11</v>
      </c>
      <c r="I131" s="83" t="s">
        <v>20</v>
      </c>
      <c r="J131" s="84" t="s">
        <v>21</v>
      </c>
      <c r="K131" s="84" t="s">
        <v>22</v>
      </c>
      <c r="L131" s="85" t="s">
        <v>14</v>
      </c>
      <c r="M131" s="48"/>
      <c r="N131" s="1">
        <f>IF(N132="",N130,IF(N130="",N132,N130+N132))</f>
        <v>800</v>
      </c>
      <c r="O131" s="94">
        <f>IF(AND(O130="",O132="")=TRUE,"",V131/SUM(V131:X131)*100)</f>
        <v>48.387096774193552</v>
      </c>
      <c r="P131" s="45" t="str">
        <f>IF(AND(L130="",L132="")=TRUE,"",V131&amp;"勝"&amp;W131&amp;"敗"&amp;X131&amp;"引")</f>
        <v>15勝16敗0引</v>
      </c>
      <c r="U131" s="95"/>
      <c r="V131" s="95">
        <f>IF(U130=2,V127+1,IF(U130=0,0,V127))</f>
        <v>15</v>
      </c>
      <c r="W131" s="95">
        <f>IF(U130=3,W127+1,IF(U130=0,0,W127))</f>
        <v>16</v>
      </c>
      <c r="X131" s="95">
        <f>IF(U130=1,X127+1,X127)</f>
        <v>0</v>
      </c>
    </row>
    <row r="132" spans="1:24" ht="21" customHeight="1" thickBot="1">
      <c r="A132" s="6"/>
      <c r="B132" s="7"/>
      <c r="C132" s="7"/>
      <c r="D132" s="75">
        <v>0.77708333333333324</v>
      </c>
      <c r="E132" s="17">
        <v>83.698999999999998</v>
      </c>
      <c r="F132" s="91" t="s">
        <v>70</v>
      </c>
      <c r="G132" s="108">
        <v>10000</v>
      </c>
      <c r="H132" s="92">
        <v>0.1</v>
      </c>
      <c r="I132" s="56">
        <f>E132+F132</f>
        <v>83.688999999999993</v>
      </c>
      <c r="J132" s="57">
        <f>I132+H130</f>
        <v>83.768999999999991</v>
      </c>
      <c r="K132" s="57">
        <f>I132-H132</f>
        <v>83.588999999999999</v>
      </c>
      <c r="L132" s="53"/>
      <c r="M132" s="53"/>
      <c r="N132" s="8" t="str">
        <f>IF(M132="○",H132*G132,IF(M132="×",-H132*G132,""))</f>
        <v/>
      </c>
      <c r="O132" s="8" t="str">
        <f>IF(L132&lt;&gt;"",IF(M132="○",100,IF(M132="×",-100,"")),"")</f>
        <v/>
      </c>
      <c r="P132" s="54" t="str">
        <f>IF(M132="○","勝",IF(M132="×","敗",""))</f>
        <v/>
      </c>
      <c r="U132" s="95"/>
      <c r="V132" s="95"/>
      <c r="W132" s="95"/>
      <c r="X132" s="95"/>
    </row>
    <row r="133" spans="1:24" ht="21" customHeight="1">
      <c r="A133" s="26" t="s">
        <v>0</v>
      </c>
      <c r="B133" s="38" t="s">
        <v>33</v>
      </c>
      <c r="C133" s="38" t="s">
        <v>34</v>
      </c>
      <c r="D133" s="88" t="s">
        <v>26</v>
      </c>
      <c r="E133" s="25" t="s">
        <v>31</v>
      </c>
      <c r="F133" s="88" t="s">
        <v>27</v>
      </c>
      <c r="G133" s="86" t="s">
        <v>28</v>
      </c>
      <c r="H133" s="18" t="s">
        <v>10</v>
      </c>
      <c r="I133" s="41" t="s">
        <v>19</v>
      </c>
      <c r="J133" s="40" t="s">
        <v>21</v>
      </c>
      <c r="K133" s="40" t="s">
        <v>22</v>
      </c>
      <c r="L133" s="82" t="s">
        <v>14</v>
      </c>
      <c r="M133" s="36" t="s">
        <v>15</v>
      </c>
      <c r="N133" s="33" t="s">
        <v>16</v>
      </c>
      <c r="O133" s="33" t="s">
        <v>12</v>
      </c>
      <c r="P133" s="34" t="s">
        <v>13</v>
      </c>
      <c r="U133" s="95"/>
      <c r="V133" s="95"/>
      <c r="W133" s="95"/>
      <c r="X133" s="95"/>
    </row>
    <row r="134" spans="1:24" ht="21" customHeight="1">
      <c r="A134" s="4"/>
      <c r="B134" s="58"/>
      <c r="C134" s="58"/>
      <c r="D134" s="74">
        <v>0.67708333333333337</v>
      </c>
      <c r="E134" s="16">
        <v>83.915999999999997</v>
      </c>
      <c r="F134" s="90">
        <v>0.01</v>
      </c>
      <c r="G134" s="42">
        <v>10000</v>
      </c>
      <c r="H134" s="30">
        <v>0.08</v>
      </c>
      <c r="I134" s="24">
        <f>E134+F134</f>
        <v>83.926000000000002</v>
      </c>
      <c r="J134" s="2">
        <f>I134-H134</f>
        <v>83.846000000000004</v>
      </c>
      <c r="K134" s="2">
        <f>I134+H136</f>
        <v>84.025999999999996</v>
      </c>
      <c r="L134" s="47"/>
      <c r="M134" s="47"/>
      <c r="N134" s="1" t="str">
        <f>IF(M134="○",H134*G134,IF(M134="×",-H134*G134,""))</f>
        <v/>
      </c>
      <c r="O134" s="1" t="str">
        <f>IF(L134&lt;&gt;"",IF(M134="○",100,IF(M134="×",-100,"")),"")</f>
        <v/>
      </c>
      <c r="P134" s="45" t="str">
        <f>IF(M134="○","勝",IF(M134="×","敗",""))</f>
        <v/>
      </c>
      <c r="U134" s="95">
        <f>IF(AND(V134="",W134="")=TRUE,0,IF(AND(V134="勝",W134="敗")=TRUE,1,IF(AND(W134="勝",V134="敗")=TRUE,1,IF(AND(V134="勝",W134="")=TRUE,2,IF(AND(W134="勝",V134="")=TRUE,2,IF(AND(V134="敗",W134="")=TRUE,3,IF(AND(W134="敗",V134="")=TRUE,3,0)))))))</f>
        <v>2</v>
      </c>
      <c r="V134" s="95" t="str">
        <f>IF(L134="","",P134)</f>
        <v/>
      </c>
      <c r="W134" s="95" t="str">
        <f>IF(L136="","",P136)</f>
        <v>勝</v>
      </c>
      <c r="X134" s="95"/>
    </row>
    <row r="135" spans="1:24" ht="21" customHeight="1">
      <c r="A135" s="5">
        <f>A131+1</f>
        <v>32</v>
      </c>
      <c r="B135" s="59">
        <v>40532</v>
      </c>
      <c r="C135" s="60" t="str">
        <f>IF(B135="","",TEXT(B135,"(aaa)"))</f>
        <v>(月)</v>
      </c>
      <c r="D135" s="89" t="s">
        <v>26</v>
      </c>
      <c r="E135" s="27" t="s">
        <v>32</v>
      </c>
      <c r="F135" s="89"/>
      <c r="G135" s="87" t="s">
        <v>28</v>
      </c>
      <c r="H135" s="37" t="s">
        <v>11</v>
      </c>
      <c r="I135" s="83" t="s">
        <v>20</v>
      </c>
      <c r="J135" s="84" t="s">
        <v>21</v>
      </c>
      <c r="K135" s="84" t="s">
        <v>22</v>
      </c>
      <c r="L135" s="85" t="s">
        <v>14</v>
      </c>
      <c r="M135" s="48"/>
      <c r="N135" s="1">
        <v>800</v>
      </c>
      <c r="O135" s="94">
        <f>IF(AND(O134="",O136="")=TRUE,"",V135/SUM(V135:X135)*100)</f>
        <v>50</v>
      </c>
      <c r="P135" s="45" t="str">
        <f>IF(AND(L134="",L136="")=TRUE,"",V135&amp;"勝"&amp;W135&amp;"敗"&amp;X135&amp;"引")</f>
        <v>16勝16敗0引</v>
      </c>
      <c r="S135">
        <v>800</v>
      </c>
      <c r="U135" s="95"/>
      <c r="V135" s="95">
        <f>IF(U134=2,V131+1,IF(U134=0,0,V131))</f>
        <v>16</v>
      </c>
      <c r="W135" s="95">
        <f>IF(U134=3,W131+1,IF(U134=0,0,W131))</f>
        <v>16</v>
      </c>
      <c r="X135" s="95">
        <f>IF(U134=1,X131+1,X131)</f>
        <v>0</v>
      </c>
    </row>
    <row r="136" spans="1:24" ht="21" customHeight="1" thickBot="1">
      <c r="A136" s="6"/>
      <c r="B136" s="7"/>
      <c r="C136" s="7"/>
      <c r="D136" s="75">
        <v>0.84583333333333333</v>
      </c>
      <c r="E136" s="17">
        <v>83.738</v>
      </c>
      <c r="F136" s="91" t="s">
        <v>64</v>
      </c>
      <c r="G136" s="108">
        <v>10000</v>
      </c>
      <c r="H136" s="92">
        <v>0.1</v>
      </c>
      <c r="I136" s="56">
        <f>E136+F136</f>
        <v>83.727999999999994</v>
      </c>
      <c r="J136" s="57">
        <f>I136+H134</f>
        <v>83.807999999999993</v>
      </c>
      <c r="K136" s="57">
        <f>I136-H136</f>
        <v>83.628</v>
      </c>
      <c r="L136" s="53">
        <v>1</v>
      </c>
      <c r="M136" s="53" t="s">
        <v>45</v>
      </c>
      <c r="N136" s="8">
        <v>800</v>
      </c>
      <c r="O136" s="8">
        <f>IF(L136&lt;&gt;"",IF(M136="○",100,IF(M136="×",-100,"")),"")</f>
        <v>100</v>
      </c>
      <c r="P136" s="54" t="str">
        <f>IF(M136="○","勝",IF(M136="×","敗",""))</f>
        <v>勝</v>
      </c>
      <c r="U136" s="95"/>
      <c r="V136" s="95"/>
      <c r="W136" s="95"/>
      <c r="X136" s="95"/>
    </row>
    <row r="137" spans="1:24" ht="21" customHeight="1">
      <c r="A137" s="26" t="s">
        <v>0</v>
      </c>
      <c r="B137" s="38" t="s">
        <v>33</v>
      </c>
      <c r="C137" s="38" t="s">
        <v>34</v>
      </c>
      <c r="D137" s="88" t="s">
        <v>26</v>
      </c>
      <c r="E137" s="25" t="s">
        <v>31</v>
      </c>
      <c r="F137" s="88" t="s">
        <v>27</v>
      </c>
      <c r="G137" s="86" t="s">
        <v>28</v>
      </c>
      <c r="H137" s="18" t="s">
        <v>10</v>
      </c>
      <c r="I137" s="41" t="s">
        <v>19</v>
      </c>
      <c r="J137" s="40" t="s">
        <v>21</v>
      </c>
      <c r="K137" s="40" t="s">
        <v>22</v>
      </c>
      <c r="L137" s="82" t="s">
        <v>14</v>
      </c>
      <c r="M137" s="36" t="s">
        <v>15</v>
      </c>
      <c r="N137" s="33" t="s">
        <v>16</v>
      </c>
      <c r="O137" s="33" t="s">
        <v>12</v>
      </c>
      <c r="P137" s="34" t="s">
        <v>13</v>
      </c>
      <c r="U137" s="95"/>
      <c r="V137" s="95"/>
      <c r="W137" s="95"/>
      <c r="X137" s="95"/>
    </row>
    <row r="138" spans="1:24" ht="21" customHeight="1">
      <c r="A138" s="4"/>
      <c r="B138" s="58"/>
      <c r="C138" s="58"/>
      <c r="D138" s="74">
        <v>0.77916666666666667</v>
      </c>
      <c r="E138" s="16">
        <v>82.86</v>
      </c>
      <c r="F138" s="90">
        <v>0.01</v>
      </c>
      <c r="G138" s="42">
        <v>10000</v>
      </c>
      <c r="H138" s="30">
        <v>0.08</v>
      </c>
      <c r="I138" s="24">
        <f>E138+F138</f>
        <v>82.87</v>
      </c>
      <c r="J138" s="2">
        <f>I138-H138</f>
        <v>82.79</v>
      </c>
      <c r="K138" s="2">
        <f>I138+H140</f>
        <v>82.97</v>
      </c>
      <c r="L138" s="47">
        <v>1</v>
      </c>
      <c r="M138" s="47" t="s">
        <v>45</v>
      </c>
      <c r="N138" s="1">
        <f>IF(M138="○",H138*G138,IF(M138="×",-H138*G138,""))</f>
        <v>800</v>
      </c>
      <c r="O138" s="1">
        <f>IF(L138&lt;&gt;"",IF(M138="○",100,IF(M138="×",-100,"")),"")</f>
        <v>100</v>
      </c>
      <c r="P138" s="45" t="str">
        <f>IF(M138="○","勝",IF(M138="×","敗",""))</f>
        <v>勝</v>
      </c>
      <c r="Q138" s="143" t="s">
        <v>107</v>
      </c>
      <c r="S138">
        <v>800</v>
      </c>
      <c r="U138" s="95">
        <f>IF(AND(V138="",W138="")=TRUE,0,IF(AND(V138="勝",W138="敗")=TRUE,1,IF(AND(W138="勝",V138="敗")=TRUE,1,IF(AND(V138="勝",W138="")=TRUE,2,IF(AND(W138="勝",V138="")=TRUE,2,IF(AND(V138="敗",W138="")=TRUE,3,IF(AND(W138="敗",V138="")=TRUE,3,0)))))))</f>
        <v>2</v>
      </c>
      <c r="V138" s="95" t="str">
        <f>IF(L138="","",P138)</f>
        <v>勝</v>
      </c>
      <c r="W138" s="95" t="str">
        <f>IF(L140="","",P140)</f>
        <v/>
      </c>
      <c r="X138" s="95"/>
    </row>
    <row r="139" spans="1:24" ht="21" customHeight="1">
      <c r="A139" s="5">
        <f>A135+1</f>
        <v>33</v>
      </c>
      <c r="B139" s="59">
        <v>40539</v>
      </c>
      <c r="C139" s="60" t="str">
        <f>IF(B139="","",TEXT(B139,"(aaa)"))</f>
        <v>(月)</v>
      </c>
      <c r="D139" s="89" t="s">
        <v>26</v>
      </c>
      <c r="E139" s="27" t="s">
        <v>32</v>
      </c>
      <c r="F139" s="89"/>
      <c r="G139" s="87" t="s">
        <v>28</v>
      </c>
      <c r="H139" s="37" t="s">
        <v>11</v>
      </c>
      <c r="I139" s="83" t="s">
        <v>20</v>
      </c>
      <c r="J139" s="84" t="s">
        <v>21</v>
      </c>
      <c r="K139" s="84" t="s">
        <v>22</v>
      </c>
      <c r="L139" s="85" t="s">
        <v>14</v>
      </c>
      <c r="M139" s="48"/>
      <c r="N139" s="1">
        <f>IF(N140="",N138,IF(N138="",N140,N138+N140))</f>
        <v>800</v>
      </c>
      <c r="O139" s="94">
        <f>IF(AND(O138="",O140="")=TRUE,"",V139/SUM(V139:X139)*100)</f>
        <v>51.515151515151516</v>
      </c>
      <c r="P139" s="45" t="str">
        <f>IF(AND(L138="",L140="")=TRUE,"",V139&amp;"勝"&amp;W139&amp;"敗"&amp;X139&amp;"引")</f>
        <v>17勝16敗0引</v>
      </c>
      <c r="Q139" s="143"/>
      <c r="U139" s="95"/>
      <c r="V139" s="95">
        <f>IF(U138=2,V135+1,IF(U138=0,0,V135))</f>
        <v>17</v>
      </c>
      <c r="W139" s="95">
        <f>IF(U138=3,W135+1,IF(U138=0,0,W135))</f>
        <v>16</v>
      </c>
      <c r="X139" s="95">
        <f>IF(U138=1,X135+1,X135)</f>
        <v>0</v>
      </c>
    </row>
    <row r="140" spans="1:24" ht="21" customHeight="1" thickBot="1">
      <c r="A140" s="6"/>
      <c r="B140" s="7"/>
      <c r="C140" s="7"/>
      <c r="D140" s="75">
        <v>0.6791666666666667</v>
      </c>
      <c r="E140" s="17">
        <v>82.662999999999997</v>
      </c>
      <c r="F140" s="91" t="s">
        <v>70</v>
      </c>
      <c r="G140" s="108">
        <v>10000</v>
      </c>
      <c r="H140" s="92">
        <v>0.1</v>
      </c>
      <c r="I140" s="56">
        <f>E140+F140</f>
        <v>82.652999999999992</v>
      </c>
      <c r="J140" s="57">
        <f>I140+H138</f>
        <v>82.73299999999999</v>
      </c>
      <c r="K140" s="57">
        <f>I140-H140</f>
        <v>82.552999999999997</v>
      </c>
      <c r="L140" s="53"/>
      <c r="M140" s="53"/>
      <c r="N140" s="8" t="str">
        <f>IF(M140="○",H140*G140,IF(M140="×",-H140*G140,""))</f>
        <v/>
      </c>
      <c r="O140" s="8" t="str">
        <f>IF(L140&lt;&gt;"",IF(M140="○",100,IF(M140="×",-100,"")),"")</f>
        <v/>
      </c>
      <c r="P140" s="54" t="str">
        <f>IF(M140="○","勝",IF(M140="×","敗",""))</f>
        <v/>
      </c>
      <c r="U140" s="95"/>
      <c r="V140" s="95"/>
      <c r="W140" s="95"/>
      <c r="X140" s="95"/>
    </row>
    <row r="141" spans="1:24" ht="21" customHeight="1">
      <c r="A141" s="26" t="s">
        <v>0</v>
      </c>
      <c r="B141" s="38" t="s">
        <v>33</v>
      </c>
      <c r="C141" s="38" t="s">
        <v>34</v>
      </c>
      <c r="D141" s="88" t="s">
        <v>26</v>
      </c>
      <c r="E141" s="25" t="s">
        <v>31</v>
      </c>
      <c r="F141" s="88" t="s">
        <v>27</v>
      </c>
      <c r="G141" s="86" t="s">
        <v>28</v>
      </c>
      <c r="H141" s="18" t="s">
        <v>10</v>
      </c>
      <c r="I141" s="41" t="s">
        <v>19</v>
      </c>
      <c r="J141" s="40" t="s">
        <v>21</v>
      </c>
      <c r="K141" s="40" t="s">
        <v>22</v>
      </c>
      <c r="L141" s="82" t="s">
        <v>14</v>
      </c>
      <c r="M141" s="36" t="s">
        <v>15</v>
      </c>
      <c r="N141" s="33" t="s">
        <v>16</v>
      </c>
      <c r="O141" s="33" t="s">
        <v>12</v>
      </c>
      <c r="P141" s="34" t="s">
        <v>13</v>
      </c>
      <c r="U141" s="95"/>
      <c r="V141" s="95"/>
      <c r="W141" s="95"/>
      <c r="X141" s="95"/>
    </row>
    <row r="142" spans="1:24" ht="21" customHeight="1">
      <c r="A142" s="4"/>
      <c r="B142" s="58"/>
      <c r="C142" s="58"/>
      <c r="D142" s="74">
        <v>0.625</v>
      </c>
      <c r="E142" s="16">
        <v>82.474999999999994</v>
      </c>
      <c r="F142" s="90">
        <v>0.01</v>
      </c>
      <c r="G142" s="42">
        <v>10000</v>
      </c>
      <c r="H142" s="30">
        <v>0.08</v>
      </c>
      <c r="I142" s="24">
        <f>E142+F142</f>
        <v>82.484999999999999</v>
      </c>
      <c r="J142" s="2">
        <f>I142-H142</f>
        <v>82.405000000000001</v>
      </c>
      <c r="K142" s="2">
        <f>I142+H144</f>
        <v>82.584999999999994</v>
      </c>
      <c r="L142" s="47">
        <v>1</v>
      </c>
      <c r="M142" s="47" t="s">
        <v>45</v>
      </c>
      <c r="N142" s="1">
        <v>850</v>
      </c>
      <c r="O142" s="1">
        <f>IF(L142&lt;&gt;"",IF(M142="○",100,IF(M142="×",-100,"")),"")</f>
        <v>100</v>
      </c>
      <c r="P142" s="45" t="str">
        <f>IF(M142="○","勝",IF(M142="×","敗",""))</f>
        <v>勝</v>
      </c>
      <c r="Q142" s="106" t="s">
        <v>71</v>
      </c>
      <c r="S142">
        <v>850</v>
      </c>
      <c r="U142" s="95">
        <f>IF(AND(V142="",W142="")=TRUE,0,IF(AND(V142="勝",W142="敗")=TRUE,1,IF(AND(W142="勝",V142="敗")=TRUE,1,IF(AND(V142="勝",W142="")=TRUE,2,IF(AND(W142="勝",V142="")=TRUE,2,IF(AND(V142="敗",W142="")=TRUE,3,IF(AND(W142="敗",V142="")=TRUE,3,0)))))))</f>
        <v>2</v>
      </c>
      <c r="V142" s="95" t="str">
        <f>IF(L142="","",P142)</f>
        <v>勝</v>
      </c>
      <c r="W142" s="95" t="str">
        <f>IF(L144="","",P144)</f>
        <v/>
      </c>
      <c r="X142" s="95"/>
    </row>
    <row r="143" spans="1:24" ht="21" customHeight="1">
      <c r="A143" s="5">
        <f>A139+1</f>
        <v>34</v>
      </c>
      <c r="B143" s="59">
        <v>40540</v>
      </c>
      <c r="C143" s="60" t="str">
        <f>IF(B143="","",TEXT(B143,"(aaa)"))</f>
        <v>(火)</v>
      </c>
      <c r="D143" s="89" t="s">
        <v>26</v>
      </c>
      <c r="E143" s="27" t="s">
        <v>32</v>
      </c>
      <c r="F143" s="89"/>
      <c r="G143" s="87" t="s">
        <v>28</v>
      </c>
      <c r="H143" s="37" t="s">
        <v>11</v>
      </c>
      <c r="I143" s="83" t="s">
        <v>20</v>
      </c>
      <c r="J143" s="84" t="s">
        <v>21</v>
      </c>
      <c r="K143" s="84" t="s">
        <v>22</v>
      </c>
      <c r="L143" s="85" t="s">
        <v>14</v>
      </c>
      <c r="M143" s="48"/>
      <c r="N143" s="1">
        <f>IF(N144="",N142,IF(N142="",N144,N142+N144))</f>
        <v>850</v>
      </c>
      <c r="O143" s="94">
        <f>IF(AND(O142="",O144="")=TRUE,"",V143/SUM(V143:X143)*100)</f>
        <v>52.941176470588239</v>
      </c>
      <c r="P143" s="45" t="str">
        <f>IF(AND(L142="",L144="")=TRUE,"",V143&amp;"勝"&amp;W143&amp;"敗"&amp;X143&amp;"引")</f>
        <v>18勝16敗0引</v>
      </c>
      <c r="Q143" t="s">
        <v>72</v>
      </c>
      <c r="U143" s="95"/>
      <c r="V143" s="95">
        <f>IF(U142=2,V139+1,IF(U142=0,0,V139))</f>
        <v>18</v>
      </c>
      <c r="W143" s="95">
        <f>IF(U142=3,W139+1,IF(U142=0,0,W139))</f>
        <v>16</v>
      </c>
      <c r="X143" s="95">
        <f>IF(U142=1,X139+1,X139)</f>
        <v>0</v>
      </c>
    </row>
    <row r="144" spans="1:24" ht="21" customHeight="1" thickBot="1">
      <c r="A144" s="6"/>
      <c r="B144" s="7"/>
      <c r="C144" s="7"/>
      <c r="D144" s="75">
        <v>0.86458333333333337</v>
      </c>
      <c r="E144" s="17">
        <v>81.825999999999993</v>
      </c>
      <c r="F144" s="91" t="s">
        <v>64</v>
      </c>
      <c r="G144" s="108">
        <v>10000</v>
      </c>
      <c r="H144" s="92">
        <v>0.1</v>
      </c>
      <c r="I144" s="56">
        <f>E144+F144</f>
        <v>81.815999999999988</v>
      </c>
      <c r="J144" s="57">
        <f>I144+H142</f>
        <v>81.895999999999987</v>
      </c>
      <c r="K144" s="57">
        <f>I144-H144</f>
        <v>81.715999999999994</v>
      </c>
      <c r="L144" s="53"/>
      <c r="M144" s="53"/>
      <c r="N144" s="8" t="str">
        <f>IF(M144="○",H144*G144,IF(M144="×",-H144*G144,""))</f>
        <v/>
      </c>
      <c r="O144" s="8" t="str">
        <f>IF(L144&lt;&gt;"",IF(M144="○",100,IF(M144="×",-100,"")),"")</f>
        <v/>
      </c>
      <c r="P144" s="54" t="str">
        <f>IF(M144="○","勝",IF(M144="×","敗",""))</f>
        <v/>
      </c>
      <c r="U144" s="95"/>
      <c r="V144" s="95"/>
      <c r="W144" s="95"/>
      <c r="X144" s="95"/>
    </row>
    <row r="145" spans="1:24" ht="21" customHeight="1">
      <c r="A145" s="26" t="s">
        <v>0</v>
      </c>
      <c r="B145" s="38" t="s">
        <v>33</v>
      </c>
      <c r="C145" s="38" t="s">
        <v>34</v>
      </c>
      <c r="D145" s="88" t="s">
        <v>26</v>
      </c>
      <c r="E145" s="25" t="s">
        <v>31</v>
      </c>
      <c r="F145" s="88" t="s">
        <v>27</v>
      </c>
      <c r="G145" s="86" t="s">
        <v>28</v>
      </c>
      <c r="H145" s="18" t="s">
        <v>10</v>
      </c>
      <c r="I145" s="41" t="s">
        <v>19</v>
      </c>
      <c r="J145" s="40" t="s">
        <v>21</v>
      </c>
      <c r="K145" s="40" t="s">
        <v>22</v>
      </c>
      <c r="L145" s="82" t="s">
        <v>14</v>
      </c>
      <c r="M145" s="36" t="s">
        <v>15</v>
      </c>
      <c r="N145" s="33" t="s">
        <v>16</v>
      </c>
      <c r="O145" s="33" t="s">
        <v>12</v>
      </c>
      <c r="P145" s="34" t="s">
        <v>13</v>
      </c>
      <c r="U145" s="95"/>
      <c r="V145" s="95"/>
      <c r="W145" s="95"/>
      <c r="X145" s="95"/>
    </row>
    <row r="146" spans="1:24" ht="21" customHeight="1">
      <c r="A146" s="4"/>
      <c r="B146" s="58"/>
      <c r="C146" s="58"/>
      <c r="D146" s="74">
        <v>0.62708333333333333</v>
      </c>
      <c r="E146" s="16">
        <v>82.269000000000005</v>
      </c>
      <c r="F146" s="90">
        <v>0.01</v>
      </c>
      <c r="G146" s="42">
        <v>10000</v>
      </c>
      <c r="H146" s="30">
        <v>0.08</v>
      </c>
      <c r="I146" s="24">
        <f>E146+F146</f>
        <v>82.279000000000011</v>
      </c>
      <c r="J146" s="2">
        <f>I146-H146</f>
        <v>82.199000000000012</v>
      </c>
      <c r="K146" s="2">
        <f>I146+H148</f>
        <v>82.379000000000005</v>
      </c>
      <c r="L146" s="47">
        <v>1</v>
      </c>
      <c r="M146" s="47" t="s">
        <v>45</v>
      </c>
      <c r="N146" s="1">
        <f>IF(M146="○",H146*G146,IF(M146="×",-H146*G146,""))</f>
        <v>800</v>
      </c>
      <c r="O146" s="1">
        <f>IF(L146&lt;&gt;"",IF(M146="○",100,IF(M146="×",-100,"")),"")</f>
        <v>100</v>
      </c>
      <c r="P146" s="45" t="str">
        <f>IF(M146="○","勝",IF(M146="×","敗",""))</f>
        <v>勝</v>
      </c>
      <c r="S146">
        <v>800</v>
      </c>
      <c r="U146" s="95">
        <f>IF(AND(V146="",W146="")=TRUE,0,IF(AND(V146="勝",W146="敗")=TRUE,1,IF(AND(W146="勝",V146="敗")=TRUE,1,IF(AND(V146="勝",W146="")=TRUE,2,IF(AND(W146="勝",V146="")=TRUE,2,IF(AND(V146="敗",W146="")=TRUE,3,IF(AND(W146="敗",V146="")=TRUE,3,0)))))))</f>
        <v>2</v>
      </c>
      <c r="V146" s="95" t="str">
        <f>IF(L146="","",P146)</f>
        <v>勝</v>
      </c>
      <c r="W146" s="95" t="str">
        <f>IF(L148="","",P148)</f>
        <v/>
      </c>
      <c r="X146" s="95"/>
    </row>
    <row r="147" spans="1:24" ht="21" customHeight="1">
      <c r="A147" s="5">
        <f>A143+1</f>
        <v>35</v>
      </c>
      <c r="B147" s="59">
        <v>40541</v>
      </c>
      <c r="C147" s="60" t="str">
        <f>IF(B147="","",TEXT(B147,"(aaa)"))</f>
        <v>(水)</v>
      </c>
      <c r="D147" s="89" t="s">
        <v>26</v>
      </c>
      <c r="E147" s="27" t="s">
        <v>32</v>
      </c>
      <c r="F147" s="89"/>
      <c r="G147" s="87" t="s">
        <v>28</v>
      </c>
      <c r="H147" s="37" t="s">
        <v>11</v>
      </c>
      <c r="I147" s="83" t="s">
        <v>20</v>
      </c>
      <c r="J147" s="84" t="s">
        <v>21</v>
      </c>
      <c r="K147" s="84" t="s">
        <v>22</v>
      </c>
      <c r="L147" s="85" t="s">
        <v>14</v>
      </c>
      <c r="M147" s="48"/>
      <c r="N147" s="1">
        <f>IF(N148="",N146,IF(N146="",N148,N146+N148))</f>
        <v>800</v>
      </c>
      <c r="O147" s="94">
        <f>IF(AND(O146="",O148="")=TRUE,"",V147/SUM(V147:X147)*100)</f>
        <v>54.285714285714285</v>
      </c>
      <c r="P147" s="45" t="str">
        <f>IF(AND(L146="",L148="")=TRUE,"",V147&amp;"勝"&amp;W147&amp;"敗"&amp;X147&amp;"引")</f>
        <v>19勝16敗0引</v>
      </c>
      <c r="U147" s="95"/>
      <c r="V147" s="95">
        <f>IF(U146=2,V143+1,IF(U146=0,0,V143))</f>
        <v>19</v>
      </c>
      <c r="W147" s="95">
        <f>IF(U146=3,W143+1,IF(U146=0,0,W143))</f>
        <v>16</v>
      </c>
      <c r="X147" s="95">
        <f>IF(U146=1,X143+1,X143)</f>
        <v>0</v>
      </c>
    </row>
    <row r="148" spans="1:24" ht="21" customHeight="1" thickBot="1">
      <c r="A148" s="6"/>
      <c r="B148" s="7"/>
      <c r="C148" s="7"/>
      <c r="D148" s="75">
        <v>0.79375000000000007</v>
      </c>
      <c r="E148" s="17">
        <v>82.055999999999997</v>
      </c>
      <c r="F148" s="91" t="s">
        <v>70</v>
      </c>
      <c r="G148" s="108">
        <v>10000</v>
      </c>
      <c r="H148" s="92">
        <v>0.1</v>
      </c>
      <c r="I148" s="56">
        <f>E148+F148</f>
        <v>82.045999999999992</v>
      </c>
      <c r="J148" s="57">
        <f>I148+H146</f>
        <v>82.125999999999991</v>
      </c>
      <c r="K148" s="57">
        <f>I148-H148</f>
        <v>81.945999999999998</v>
      </c>
      <c r="L148" s="53"/>
      <c r="M148" s="53"/>
      <c r="N148" s="8" t="str">
        <f>IF(M148="○",H148*G148,IF(M148="×",-H148*G148,""))</f>
        <v/>
      </c>
      <c r="O148" s="8" t="str">
        <f>IF(L148&lt;&gt;"",IF(M148="○",100,IF(M148="×",-100,"")),"")</f>
        <v/>
      </c>
      <c r="P148" s="54" t="str">
        <f>IF(M148="○","勝",IF(M148="×","敗",""))</f>
        <v/>
      </c>
      <c r="U148" s="95"/>
      <c r="V148" s="95"/>
      <c r="W148" s="95"/>
      <c r="X148" s="95"/>
    </row>
    <row r="149" spans="1:24" ht="21" customHeight="1">
      <c r="A149" s="26" t="s">
        <v>0</v>
      </c>
      <c r="B149" s="38" t="s">
        <v>33</v>
      </c>
      <c r="C149" s="38" t="s">
        <v>34</v>
      </c>
      <c r="D149" s="88" t="s">
        <v>26</v>
      </c>
      <c r="E149" s="25" t="s">
        <v>31</v>
      </c>
      <c r="F149" s="88" t="s">
        <v>27</v>
      </c>
      <c r="G149" s="86" t="s">
        <v>28</v>
      </c>
      <c r="H149" s="18" t="s">
        <v>10</v>
      </c>
      <c r="I149" s="41" t="s">
        <v>19</v>
      </c>
      <c r="J149" s="40" t="s">
        <v>21</v>
      </c>
      <c r="K149" s="40" t="s">
        <v>22</v>
      </c>
      <c r="L149" s="82" t="s">
        <v>14</v>
      </c>
      <c r="M149" s="36" t="s">
        <v>15</v>
      </c>
      <c r="N149" s="33" t="s">
        <v>16</v>
      </c>
      <c r="O149" s="33" t="s">
        <v>12</v>
      </c>
      <c r="P149" s="34" t="s">
        <v>13</v>
      </c>
      <c r="U149" s="95"/>
      <c r="V149" s="95"/>
      <c r="W149" s="95"/>
      <c r="X149" s="95"/>
    </row>
    <row r="150" spans="1:24" ht="21" customHeight="1">
      <c r="A150" s="4"/>
      <c r="B150" s="58"/>
      <c r="C150" s="58"/>
      <c r="D150" s="74">
        <v>0.6958333333333333</v>
      </c>
      <c r="E150" s="16">
        <v>81.611000000000004</v>
      </c>
      <c r="F150" s="90">
        <v>0.01</v>
      </c>
      <c r="G150" s="42">
        <v>10000</v>
      </c>
      <c r="H150" s="30">
        <v>0.08</v>
      </c>
      <c r="I150" s="24">
        <f>E150+F150</f>
        <v>81.621000000000009</v>
      </c>
      <c r="J150" s="2">
        <f>I150-H150</f>
        <v>81.541000000000011</v>
      </c>
      <c r="K150" s="2">
        <f>I150+H152</f>
        <v>81.721000000000004</v>
      </c>
      <c r="L150" s="47">
        <v>1</v>
      </c>
      <c r="M150" s="47" t="s">
        <v>45</v>
      </c>
      <c r="N150" s="1">
        <f>IF(M150="○",H150*G150,IF(M150="×",-H150*G150,""))</f>
        <v>800</v>
      </c>
      <c r="O150" s="1">
        <f>IF(L150&lt;&gt;"",IF(M150="○",100,IF(M150="×",-100,"")),"")</f>
        <v>100</v>
      </c>
      <c r="P150" s="45" t="str">
        <f>IF(M150="○","勝",IF(M150="×","敗",""))</f>
        <v>勝</v>
      </c>
      <c r="S150">
        <v>800</v>
      </c>
      <c r="U150" s="95">
        <f>IF(AND(V150="",W150="")=TRUE,0,IF(AND(V150="勝",W150="敗")=TRUE,1,IF(AND(W150="勝",V150="敗")=TRUE,1,IF(AND(V150="勝",W150="")=TRUE,2,IF(AND(W150="勝",V150="")=TRUE,2,IF(AND(V150="敗",W150="")=TRUE,3,IF(AND(W150="敗",V150="")=TRUE,3,0)))))))</f>
        <v>2</v>
      </c>
      <c r="V150" s="95" t="str">
        <f>IF(L150="","",P150)</f>
        <v>勝</v>
      </c>
      <c r="W150" s="95" t="str">
        <f>IF(L152="","",P152)</f>
        <v/>
      </c>
      <c r="X150" s="95"/>
    </row>
    <row r="151" spans="1:24" ht="21" customHeight="1">
      <c r="A151" s="5">
        <f>A147+1</f>
        <v>36</v>
      </c>
      <c r="B151" s="59">
        <v>40542</v>
      </c>
      <c r="C151" s="60" t="str">
        <f>IF(B151="","",TEXT(B151,"(aaa)"))</f>
        <v>(木)</v>
      </c>
      <c r="D151" s="89" t="s">
        <v>26</v>
      </c>
      <c r="E151" s="27" t="s">
        <v>32</v>
      </c>
      <c r="F151" s="89"/>
      <c r="G151" s="87" t="s">
        <v>28</v>
      </c>
      <c r="H151" s="37" t="s">
        <v>11</v>
      </c>
      <c r="I151" s="83" t="s">
        <v>20</v>
      </c>
      <c r="J151" s="84" t="s">
        <v>21</v>
      </c>
      <c r="K151" s="84" t="s">
        <v>22</v>
      </c>
      <c r="L151" s="85" t="s">
        <v>14</v>
      </c>
      <c r="M151" s="48"/>
      <c r="N151" s="1">
        <f>IF(N152="",N150,IF(N150="",N152,N150+N152))</f>
        <v>800</v>
      </c>
      <c r="O151" s="94">
        <f>IF(AND(O150="",O152="")=TRUE,"",V151/SUM(V151:X151)*100)</f>
        <v>55.555555555555557</v>
      </c>
      <c r="P151" s="45" t="str">
        <f>IF(AND(L150="",L152="")=TRUE,"",V151&amp;"勝"&amp;W151&amp;"敗"&amp;X151&amp;"引")</f>
        <v>20勝16敗0引</v>
      </c>
      <c r="U151" s="95"/>
      <c r="V151" s="95">
        <f>IF(U150=2,V147+1,IF(U150=0,0,V147))</f>
        <v>20</v>
      </c>
      <c r="W151" s="95">
        <f>IF(U150=3,W147+1,IF(U150=0,0,W147))</f>
        <v>16</v>
      </c>
      <c r="X151" s="95">
        <f>IF(U150=1,X147+1,X147)</f>
        <v>0</v>
      </c>
    </row>
    <row r="152" spans="1:24" ht="21" customHeight="1" thickBot="1">
      <c r="A152" s="6"/>
      <c r="B152" s="7"/>
      <c r="C152" s="7"/>
      <c r="D152" s="75">
        <v>0.64374999999999993</v>
      </c>
      <c r="E152" s="17">
        <v>81.399000000000001</v>
      </c>
      <c r="F152" s="91" t="s">
        <v>64</v>
      </c>
      <c r="G152" s="108">
        <v>10000</v>
      </c>
      <c r="H152" s="92">
        <v>0.1</v>
      </c>
      <c r="I152" s="56">
        <f>E152+F152</f>
        <v>81.388999999999996</v>
      </c>
      <c r="J152" s="57">
        <f>I152+H150</f>
        <v>81.468999999999994</v>
      </c>
      <c r="K152" s="57">
        <f>I152-H152</f>
        <v>81.289000000000001</v>
      </c>
      <c r="L152" s="53"/>
      <c r="M152" s="53"/>
      <c r="N152" s="8" t="str">
        <f>IF(M152="○",H152*G152,IF(M152="×",-H152*G152,""))</f>
        <v/>
      </c>
      <c r="O152" s="8" t="str">
        <f>IF(L152&lt;&gt;"",IF(M152="○",100,IF(M152="×",-100,"")),"")</f>
        <v/>
      </c>
      <c r="P152" s="54" t="str">
        <f>IF(M152="○","勝",IF(M152="×","敗",""))</f>
        <v/>
      </c>
      <c r="U152" s="95"/>
      <c r="V152" s="95"/>
      <c r="W152" s="95"/>
      <c r="X152" s="95"/>
    </row>
    <row r="153" spans="1:24" ht="21" customHeight="1">
      <c r="A153" s="26" t="s">
        <v>0</v>
      </c>
      <c r="B153" s="38" t="s">
        <v>33</v>
      </c>
      <c r="C153" s="38" t="s">
        <v>34</v>
      </c>
      <c r="D153" s="88" t="s">
        <v>26</v>
      </c>
      <c r="E153" s="25" t="s">
        <v>31</v>
      </c>
      <c r="F153" s="88" t="s">
        <v>27</v>
      </c>
      <c r="G153" s="86" t="s">
        <v>28</v>
      </c>
      <c r="H153" s="18" t="s">
        <v>10</v>
      </c>
      <c r="I153" s="41" t="s">
        <v>19</v>
      </c>
      <c r="J153" s="40" t="s">
        <v>21</v>
      </c>
      <c r="K153" s="40" t="s">
        <v>22</v>
      </c>
      <c r="L153" s="82" t="s">
        <v>14</v>
      </c>
      <c r="M153" s="36" t="s">
        <v>15</v>
      </c>
      <c r="N153" s="33" t="s">
        <v>16</v>
      </c>
      <c r="O153" s="33" t="s">
        <v>12</v>
      </c>
      <c r="P153" s="34" t="s">
        <v>13</v>
      </c>
      <c r="U153" s="95"/>
      <c r="V153" s="95"/>
      <c r="W153" s="95"/>
      <c r="X153" s="95"/>
    </row>
    <row r="154" spans="1:24" ht="21" customHeight="1">
      <c r="A154" s="4"/>
      <c r="B154" s="58"/>
      <c r="C154" s="58"/>
      <c r="D154" s="74">
        <v>0.85416666666666663</v>
      </c>
      <c r="E154" s="16">
        <v>82.213999999999999</v>
      </c>
      <c r="F154" s="90">
        <v>0.01</v>
      </c>
      <c r="G154" s="42">
        <v>10000</v>
      </c>
      <c r="H154" s="30">
        <v>0.08</v>
      </c>
      <c r="I154" s="24">
        <f>E154+F154</f>
        <v>82.224000000000004</v>
      </c>
      <c r="J154" s="2">
        <f>I154-H154</f>
        <v>82.144000000000005</v>
      </c>
      <c r="K154" s="2">
        <f>I154+H156</f>
        <v>82.323999999999998</v>
      </c>
      <c r="L154" s="47">
        <v>1</v>
      </c>
      <c r="M154" s="47" t="s">
        <v>47</v>
      </c>
      <c r="N154" s="1">
        <v>-1480</v>
      </c>
      <c r="O154" s="1">
        <f>IF(L154&lt;&gt;"",IF(M154="○",100,IF(M154="×",-100,"")),"")</f>
        <v>-100</v>
      </c>
      <c r="P154" s="45" t="str">
        <f>IF(M154="○","勝",IF(M154="×","敗",""))</f>
        <v>敗</v>
      </c>
      <c r="S154">
        <v>-1480</v>
      </c>
      <c r="U154" s="95">
        <f>IF(AND(V154="",W154="")=TRUE,0,IF(AND(V154="勝",W154="敗")=TRUE,1,IF(AND(W154="勝",V154="敗")=TRUE,1,IF(AND(V154="勝",W154="")=TRUE,2,IF(AND(W154="勝",V154="")=TRUE,2,IF(AND(V154="敗",W154="")=TRUE,3,IF(AND(W154="敗",V154="")=TRUE,3,0)))))))</f>
        <v>3</v>
      </c>
      <c r="V154" s="95" t="str">
        <f>IF(L154="","",P154)</f>
        <v>敗</v>
      </c>
      <c r="W154" s="95" t="str">
        <f>IF(L156="","",P156)</f>
        <v/>
      </c>
      <c r="X154" s="95"/>
    </row>
    <row r="155" spans="1:24" ht="21" customHeight="1">
      <c r="A155" s="5">
        <f>A151+1</f>
        <v>37</v>
      </c>
      <c r="B155" s="59">
        <v>40548</v>
      </c>
      <c r="C155" s="60" t="str">
        <f>IF(B155="","",TEXT(B155,"(aaa)"))</f>
        <v>(水)</v>
      </c>
      <c r="D155" s="89" t="s">
        <v>26</v>
      </c>
      <c r="E155" s="27" t="s">
        <v>32</v>
      </c>
      <c r="F155" s="89"/>
      <c r="G155" s="87" t="s">
        <v>28</v>
      </c>
      <c r="H155" s="37" t="s">
        <v>11</v>
      </c>
      <c r="I155" s="83" t="s">
        <v>20</v>
      </c>
      <c r="J155" s="84" t="s">
        <v>21</v>
      </c>
      <c r="K155" s="84" t="s">
        <v>22</v>
      </c>
      <c r="L155" s="85" t="s">
        <v>14</v>
      </c>
      <c r="M155" s="48"/>
      <c r="N155" s="1">
        <f>IF(N156="",N154,IF(N154="",N156,N154+N156))</f>
        <v>-1480</v>
      </c>
      <c r="O155" s="94">
        <f>IF(AND(O154="",O156="")=TRUE,"",V155/SUM(V155:X155)*100)</f>
        <v>54.054054054054056</v>
      </c>
      <c r="P155" s="45" t="str">
        <f>IF(AND(L154="",L156="")=TRUE,"",V155&amp;"勝"&amp;W155&amp;"敗"&amp;X155&amp;"引")</f>
        <v>20勝17敗0引</v>
      </c>
      <c r="U155" s="95"/>
      <c r="V155" s="95">
        <f>IF(U154=2,V151+1,IF(U154=0,0,V151))</f>
        <v>20</v>
      </c>
      <c r="W155" s="95">
        <f>IF(U154=3,W151+1,IF(U154=0,0,W151))</f>
        <v>17</v>
      </c>
      <c r="X155" s="95">
        <f>IF(U154=1,X151+1,X151)</f>
        <v>0</v>
      </c>
    </row>
    <row r="156" spans="1:24" ht="21" customHeight="1" thickBot="1">
      <c r="A156" s="6"/>
      <c r="B156" s="7"/>
      <c r="C156" s="7"/>
      <c r="D156" s="75">
        <v>0.70624999999999993</v>
      </c>
      <c r="E156" s="17">
        <v>81.921000000000006</v>
      </c>
      <c r="F156" s="91" t="s">
        <v>70</v>
      </c>
      <c r="G156" s="108">
        <v>10000</v>
      </c>
      <c r="H156" s="92">
        <v>0.1</v>
      </c>
      <c r="I156" s="56">
        <f>E156+F156</f>
        <v>81.911000000000001</v>
      </c>
      <c r="J156" s="57">
        <f>I156+H154</f>
        <v>81.991</v>
      </c>
      <c r="K156" s="57">
        <f>I156-H156</f>
        <v>81.811000000000007</v>
      </c>
      <c r="L156" s="53"/>
      <c r="M156" s="53"/>
      <c r="N156" s="8" t="str">
        <f>IF(M156="○",H156*G156,IF(M156="×",-H156*G156,""))</f>
        <v/>
      </c>
      <c r="O156" s="8" t="str">
        <f>IF(L156&lt;&gt;"",IF(M156="○",100,IF(M156="×",-100,"")),"")</f>
        <v/>
      </c>
      <c r="P156" s="54" t="str">
        <f>IF(M156="○","勝",IF(M156="×","敗",""))</f>
        <v/>
      </c>
      <c r="U156" s="95"/>
      <c r="V156" s="95"/>
      <c r="W156" s="95"/>
      <c r="X156" s="95"/>
    </row>
    <row r="157" spans="1:24" ht="21" customHeight="1">
      <c r="A157" s="26" t="s">
        <v>0</v>
      </c>
      <c r="B157" s="38" t="s">
        <v>33</v>
      </c>
      <c r="C157" s="38" t="s">
        <v>34</v>
      </c>
      <c r="D157" s="88" t="s">
        <v>26</v>
      </c>
      <c r="E157" s="25" t="s">
        <v>31</v>
      </c>
      <c r="F157" s="88" t="s">
        <v>27</v>
      </c>
      <c r="G157" s="86" t="s">
        <v>28</v>
      </c>
      <c r="H157" s="18" t="s">
        <v>10</v>
      </c>
      <c r="I157" s="41" t="s">
        <v>19</v>
      </c>
      <c r="J157" s="40" t="s">
        <v>21</v>
      </c>
      <c r="K157" s="40" t="s">
        <v>22</v>
      </c>
      <c r="L157" s="82" t="s">
        <v>14</v>
      </c>
      <c r="M157" s="36" t="s">
        <v>15</v>
      </c>
      <c r="N157" s="33" t="s">
        <v>16</v>
      </c>
      <c r="O157" s="33" t="s">
        <v>12</v>
      </c>
      <c r="P157" s="34" t="s">
        <v>13</v>
      </c>
      <c r="U157" s="95"/>
      <c r="V157" s="95"/>
      <c r="W157" s="95"/>
      <c r="X157" s="95"/>
    </row>
    <row r="158" spans="1:24" ht="21" customHeight="1">
      <c r="A158" s="4"/>
      <c r="B158" s="58"/>
      <c r="C158" s="58"/>
      <c r="D158" s="74">
        <v>0.77083333333333337</v>
      </c>
      <c r="E158" s="16">
        <v>83.277000000000001</v>
      </c>
      <c r="F158" s="90">
        <v>0.01</v>
      </c>
      <c r="G158" s="42">
        <v>10000</v>
      </c>
      <c r="H158" s="30">
        <v>0.08</v>
      </c>
      <c r="I158" s="24">
        <f>E158+F158</f>
        <v>83.287000000000006</v>
      </c>
      <c r="J158" s="2">
        <f>I158-H158</f>
        <v>83.207000000000008</v>
      </c>
      <c r="K158" s="2">
        <f>I158+H160</f>
        <v>83.387</v>
      </c>
      <c r="L158" s="47"/>
      <c r="M158" s="47"/>
      <c r="N158" s="1" t="str">
        <f>IF(M158="○",H158*G158,IF(M158="×",-H158*G158,""))</f>
        <v/>
      </c>
      <c r="O158" s="1" t="str">
        <f>IF(L158&lt;&gt;"",IF(M158="○",100,IF(M158="×",-100,"")),"")</f>
        <v/>
      </c>
      <c r="P158" s="45" t="str">
        <f>IF(M158="○","勝",IF(M158="×","敗",""))</f>
        <v/>
      </c>
      <c r="U158" s="95">
        <f>IF(AND(V158="",W158="")=TRUE,0,IF(AND(V158="勝",W158="敗")=TRUE,1,IF(AND(W158="勝",V158="敗")=TRUE,1,IF(AND(V158="勝",W158="")=TRUE,2,IF(AND(W158="勝",V158="")=TRUE,2,IF(AND(V158="敗",W158="")=TRUE,3,IF(AND(W158="敗",V158="")=TRUE,3,0)))))))</f>
        <v>3</v>
      </c>
      <c r="V158" s="95" t="str">
        <f>IF(L158="","",P158)</f>
        <v/>
      </c>
      <c r="W158" s="95" t="str">
        <f>IF(L160="","",P160)</f>
        <v>敗</v>
      </c>
      <c r="X158" s="95"/>
    </row>
    <row r="159" spans="1:24" ht="21" customHeight="1">
      <c r="A159" s="5">
        <f>A155+1</f>
        <v>38</v>
      </c>
      <c r="B159" s="59">
        <v>40553</v>
      </c>
      <c r="C159" s="60" t="str">
        <f>IF(B159="","",TEXT(B159,"(aaa)"))</f>
        <v>(月)</v>
      </c>
      <c r="D159" s="89" t="s">
        <v>26</v>
      </c>
      <c r="E159" s="27" t="s">
        <v>32</v>
      </c>
      <c r="F159" s="89"/>
      <c r="G159" s="87" t="s">
        <v>28</v>
      </c>
      <c r="H159" s="37" t="s">
        <v>11</v>
      </c>
      <c r="I159" s="83" t="s">
        <v>20</v>
      </c>
      <c r="J159" s="84" t="s">
        <v>21</v>
      </c>
      <c r="K159" s="84" t="s">
        <v>22</v>
      </c>
      <c r="L159" s="85" t="s">
        <v>14</v>
      </c>
      <c r="M159" s="48"/>
      <c r="N159" s="1">
        <v>-1040</v>
      </c>
      <c r="O159" s="94">
        <f>IF(AND(O158="",O160="")=TRUE,"",V159/SUM(V159:X159)*100)</f>
        <v>52.631578947368418</v>
      </c>
      <c r="P159" s="45" t="str">
        <f>IF(AND(L158="",L160="")=TRUE,"",V159&amp;"勝"&amp;W159&amp;"敗"&amp;X159&amp;"引")</f>
        <v>20勝18敗0引</v>
      </c>
      <c r="S159">
        <v>-1040</v>
      </c>
      <c r="U159" s="95"/>
      <c r="V159" s="95">
        <f>IF(U158=2,V155+1,IF(U158=0,0,V155))</f>
        <v>20</v>
      </c>
      <c r="W159" s="95">
        <f>IF(U158=3,W155+1,IF(U158=0,0,W155))</f>
        <v>18</v>
      </c>
      <c r="X159" s="95">
        <f>IF(U158=1,X155+1,X155)</f>
        <v>0</v>
      </c>
    </row>
    <row r="160" spans="1:24" ht="21" customHeight="1" thickBot="1">
      <c r="A160" s="6"/>
      <c r="B160" s="7"/>
      <c r="C160" s="7"/>
      <c r="D160" s="75">
        <v>0.67291666666666661</v>
      </c>
      <c r="E160" s="17">
        <v>83.085999999999999</v>
      </c>
      <c r="F160" s="91" t="s">
        <v>64</v>
      </c>
      <c r="G160" s="108">
        <v>10000</v>
      </c>
      <c r="H160" s="92">
        <v>0.1</v>
      </c>
      <c r="I160" s="56">
        <f>E160+F160</f>
        <v>83.075999999999993</v>
      </c>
      <c r="J160" s="57">
        <f>I160+H158</f>
        <v>83.155999999999992</v>
      </c>
      <c r="K160" s="57">
        <f>I160-H160</f>
        <v>82.975999999999999</v>
      </c>
      <c r="L160" s="53">
        <v>1</v>
      </c>
      <c r="M160" s="53" t="s">
        <v>47</v>
      </c>
      <c r="N160" s="8">
        <v>-1040</v>
      </c>
      <c r="O160" s="8">
        <f>IF(L160&lt;&gt;"",IF(M160="○",100,IF(M160="×",-100,"")),"")</f>
        <v>-100</v>
      </c>
      <c r="P160" s="54" t="str">
        <f>IF(M160="○","勝",IF(M160="×","敗",""))</f>
        <v>敗</v>
      </c>
      <c r="U160" s="95"/>
      <c r="V160" s="95"/>
      <c r="W160" s="95"/>
      <c r="X160" s="95"/>
    </row>
    <row r="161" spans="1:24" ht="21" customHeight="1">
      <c r="A161" s="26" t="s">
        <v>0</v>
      </c>
      <c r="B161" s="38" t="s">
        <v>33</v>
      </c>
      <c r="C161" s="38" t="s">
        <v>34</v>
      </c>
      <c r="D161" s="88" t="s">
        <v>26</v>
      </c>
      <c r="E161" s="25" t="s">
        <v>31</v>
      </c>
      <c r="F161" s="88" t="s">
        <v>27</v>
      </c>
      <c r="G161" s="86" t="s">
        <v>28</v>
      </c>
      <c r="H161" s="18" t="s">
        <v>10</v>
      </c>
      <c r="I161" s="41" t="s">
        <v>19</v>
      </c>
      <c r="J161" s="40" t="s">
        <v>21</v>
      </c>
      <c r="K161" s="40" t="s">
        <v>22</v>
      </c>
      <c r="L161" s="82" t="s">
        <v>14</v>
      </c>
      <c r="M161" s="36" t="s">
        <v>15</v>
      </c>
      <c r="N161" s="33" t="s">
        <v>16</v>
      </c>
      <c r="O161" s="33" t="s">
        <v>12</v>
      </c>
      <c r="P161" s="34" t="s">
        <v>13</v>
      </c>
      <c r="U161" s="95"/>
      <c r="V161" s="95"/>
      <c r="W161" s="95"/>
      <c r="X161" s="95"/>
    </row>
    <row r="162" spans="1:24" ht="21" customHeight="1">
      <c r="A162" s="4"/>
      <c r="B162" s="58"/>
      <c r="C162" s="58"/>
      <c r="D162" s="74">
        <v>0.80625000000000002</v>
      </c>
      <c r="E162" s="16">
        <v>82.929000000000002</v>
      </c>
      <c r="F162" s="90">
        <v>0.01</v>
      </c>
      <c r="G162" s="42">
        <v>10000</v>
      </c>
      <c r="H162" s="30">
        <v>0.08</v>
      </c>
      <c r="I162" s="24">
        <f>E162+F162</f>
        <v>82.939000000000007</v>
      </c>
      <c r="J162" s="2">
        <f>I162-H162</f>
        <v>82.859000000000009</v>
      </c>
      <c r="K162" s="2">
        <f>I162+H164</f>
        <v>83.039000000000001</v>
      </c>
      <c r="L162" s="47">
        <v>1</v>
      </c>
      <c r="M162" s="47" t="s">
        <v>45</v>
      </c>
      <c r="N162" s="1">
        <f>IF(M162="○",H162*G162,IF(M162="×",-H162*G162,""))</f>
        <v>800</v>
      </c>
      <c r="O162" s="1">
        <f>IF(L162&lt;&gt;"",IF(M162="○",100,IF(M162="×",-100,"")),"")</f>
        <v>100</v>
      </c>
      <c r="P162" s="45" t="str">
        <f>IF(M162="○","勝",IF(M162="×","敗",""))</f>
        <v>勝</v>
      </c>
      <c r="U162" s="95">
        <f>IF(AND(V162="",W162="")=TRUE,0,IF(AND(V162="勝",W162="敗")=TRUE,1,IF(AND(W162="勝",V162="敗")=TRUE,1,IF(AND(V162="勝",W162="")=TRUE,2,IF(AND(W162="勝",V162="")=TRUE,2,IF(AND(V162="敗",W162="")=TRUE,3,IF(AND(W162="敗",V162="")=TRUE,3,0)))))))</f>
        <v>2</v>
      </c>
      <c r="V162" s="95" t="str">
        <f>IF(L162="","",P162)</f>
        <v>勝</v>
      </c>
      <c r="W162" s="95" t="str">
        <f>IF(L164="","",P164)</f>
        <v/>
      </c>
      <c r="X162" s="95"/>
    </row>
    <row r="163" spans="1:24" ht="21" customHeight="1">
      <c r="A163" s="5">
        <f>A159+1</f>
        <v>39</v>
      </c>
      <c r="B163" s="59">
        <v>40557</v>
      </c>
      <c r="C163" s="60" t="str">
        <f>IF(B163="","",TEXT(B163,"(aaa)"))</f>
        <v>(金)</v>
      </c>
      <c r="D163" s="89" t="s">
        <v>26</v>
      </c>
      <c r="E163" s="27" t="s">
        <v>32</v>
      </c>
      <c r="F163" s="89"/>
      <c r="G163" s="87" t="s">
        <v>28</v>
      </c>
      <c r="H163" s="37" t="s">
        <v>11</v>
      </c>
      <c r="I163" s="83" t="s">
        <v>20</v>
      </c>
      <c r="J163" s="84" t="s">
        <v>21</v>
      </c>
      <c r="K163" s="84" t="s">
        <v>22</v>
      </c>
      <c r="L163" s="85" t="s">
        <v>14</v>
      </c>
      <c r="M163" s="48"/>
      <c r="N163" s="1">
        <f>IF(N164="",N162,IF(N162="",N164,N162+N164))</f>
        <v>800</v>
      </c>
      <c r="O163" s="94">
        <f>IF(AND(O162="",O164="")=TRUE,"",V163/SUM(V163:X163)*100)</f>
        <v>53.846153846153847</v>
      </c>
      <c r="P163" s="45" t="str">
        <f>IF(AND(L162="",L164="")=TRUE,"",V163&amp;"勝"&amp;W163&amp;"敗"&amp;X163&amp;"引")</f>
        <v>21勝18敗0引</v>
      </c>
      <c r="S163">
        <v>800</v>
      </c>
      <c r="U163" s="95"/>
      <c r="V163" s="95">
        <f>IF(U162=2,V159+1,IF(U162=0,0,V159))</f>
        <v>21</v>
      </c>
      <c r="W163" s="95">
        <f>IF(U162=3,W159+1,IF(U162=0,0,W159))</f>
        <v>18</v>
      </c>
      <c r="X163" s="95">
        <f>IF(U162=1,X159+1,X159)</f>
        <v>0</v>
      </c>
    </row>
    <row r="164" spans="1:24" ht="21" customHeight="1" thickBot="1">
      <c r="A164" s="6"/>
      <c r="B164" s="7"/>
      <c r="C164" s="7"/>
      <c r="D164" s="75">
        <v>0.73333333333333339</v>
      </c>
      <c r="E164" s="17">
        <v>82.415999999999997</v>
      </c>
      <c r="F164" s="91" t="s">
        <v>70</v>
      </c>
      <c r="G164" s="108">
        <v>10000</v>
      </c>
      <c r="H164" s="92">
        <v>0.1</v>
      </c>
      <c r="I164" s="56">
        <f>E164+F164</f>
        <v>82.405999999999992</v>
      </c>
      <c r="J164" s="57">
        <f>I164+H162</f>
        <v>82.48599999999999</v>
      </c>
      <c r="K164" s="57">
        <f>I164-H164</f>
        <v>82.305999999999997</v>
      </c>
      <c r="L164" s="53"/>
      <c r="M164" s="53"/>
      <c r="N164" s="8" t="str">
        <f>IF(M164="○",H164*G164,IF(M164="×",-H164*G164,""))</f>
        <v/>
      </c>
      <c r="O164" s="8" t="str">
        <f>IF(L164&lt;&gt;"",IF(M164="○",100,IF(M164="×",-100,"")),"")</f>
        <v/>
      </c>
      <c r="P164" s="54" t="str">
        <f>IF(M164="○","勝",IF(M164="×","敗",""))</f>
        <v/>
      </c>
      <c r="U164" s="95"/>
      <c r="V164" s="95"/>
      <c r="W164" s="95"/>
      <c r="X164" s="95"/>
    </row>
    <row r="165" spans="1:24" ht="21" customHeight="1">
      <c r="A165" s="26" t="s">
        <v>0</v>
      </c>
      <c r="B165" s="38" t="s">
        <v>33</v>
      </c>
      <c r="C165" s="38" t="s">
        <v>34</v>
      </c>
      <c r="D165" s="88" t="s">
        <v>26</v>
      </c>
      <c r="E165" s="25" t="s">
        <v>31</v>
      </c>
      <c r="F165" s="88" t="s">
        <v>27</v>
      </c>
      <c r="G165" s="86" t="s">
        <v>28</v>
      </c>
      <c r="H165" s="18" t="s">
        <v>10</v>
      </c>
      <c r="I165" s="41" t="s">
        <v>19</v>
      </c>
      <c r="J165" s="40" t="s">
        <v>21</v>
      </c>
      <c r="K165" s="40" t="s">
        <v>22</v>
      </c>
      <c r="L165" s="82" t="s">
        <v>14</v>
      </c>
      <c r="M165" s="36" t="s">
        <v>15</v>
      </c>
      <c r="N165" s="33" t="s">
        <v>16</v>
      </c>
      <c r="O165" s="33" t="s">
        <v>12</v>
      </c>
      <c r="P165" s="34" t="s">
        <v>13</v>
      </c>
      <c r="U165" s="95"/>
      <c r="V165" s="95"/>
      <c r="W165" s="95"/>
      <c r="X165" s="95"/>
    </row>
    <row r="166" spans="1:24" ht="21" customHeight="1">
      <c r="A166" s="4"/>
      <c r="B166" s="58"/>
      <c r="C166" s="58"/>
      <c r="D166" s="74">
        <v>0.66666666666666663</v>
      </c>
      <c r="E166" s="16">
        <v>82.989000000000004</v>
      </c>
      <c r="F166" s="90">
        <v>0.01</v>
      </c>
      <c r="G166" s="42">
        <v>10000</v>
      </c>
      <c r="H166" s="30">
        <v>0.08</v>
      </c>
      <c r="I166" s="24">
        <f>E166+F166</f>
        <v>82.999000000000009</v>
      </c>
      <c r="J166" s="2">
        <f>I166-H166</f>
        <v>82.919000000000011</v>
      </c>
      <c r="K166" s="2">
        <f>I166+H168</f>
        <v>83.099000000000004</v>
      </c>
      <c r="L166" s="47"/>
      <c r="M166" s="47"/>
      <c r="N166" s="1" t="str">
        <f>IF(M166="○",H166*G166,IF(M166="×",-H166*G166,""))</f>
        <v/>
      </c>
      <c r="O166" s="1" t="str">
        <f>IF(L166&lt;&gt;"",IF(M166="○",100,IF(M166="×",-100,"")),"")</f>
        <v/>
      </c>
      <c r="P166" s="45" t="str">
        <f>IF(M166="○","勝",IF(M166="×","敗",""))</f>
        <v/>
      </c>
      <c r="U166" s="95">
        <f>IF(AND(V166="",W166="")=TRUE,0,IF(AND(V166="勝",W166="敗")=TRUE,1,IF(AND(W166="勝",V166="敗")=TRUE,1,IF(AND(V166="勝",W166="")=TRUE,2,IF(AND(W166="勝",V166="")=TRUE,2,IF(AND(V166="敗",W166="")=TRUE,3,IF(AND(W166="敗",V166="")=TRUE,3,0)))))))</f>
        <v>2</v>
      </c>
      <c r="V166" s="95" t="str">
        <f>IF(L166="","",P166)</f>
        <v/>
      </c>
      <c r="W166" s="95" t="str">
        <f>IF(L168="","",P168)</f>
        <v>勝</v>
      </c>
      <c r="X166" s="95"/>
    </row>
    <row r="167" spans="1:24" ht="21" customHeight="1">
      <c r="A167" s="5">
        <f>A163+1</f>
        <v>40</v>
      </c>
      <c r="B167" s="59">
        <v>40560</v>
      </c>
      <c r="C167" s="60" t="str">
        <f>IF(B167="","",TEXT(B167,"(aaa)"))</f>
        <v>(月)</v>
      </c>
      <c r="D167" s="89" t="s">
        <v>26</v>
      </c>
      <c r="E167" s="27" t="s">
        <v>32</v>
      </c>
      <c r="F167" s="89"/>
      <c r="G167" s="87" t="s">
        <v>28</v>
      </c>
      <c r="H167" s="37" t="s">
        <v>11</v>
      </c>
      <c r="I167" s="83" t="s">
        <v>20</v>
      </c>
      <c r="J167" s="84" t="s">
        <v>21</v>
      </c>
      <c r="K167" s="84" t="s">
        <v>22</v>
      </c>
      <c r="L167" s="85" t="s">
        <v>14</v>
      </c>
      <c r="M167" s="48"/>
      <c r="N167" s="1">
        <v>800</v>
      </c>
      <c r="O167" s="94">
        <f>IF(AND(O166="",O168="")=TRUE,"",V167/SUM(V167:X167)*100)</f>
        <v>55.000000000000007</v>
      </c>
      <c r="P167" s="45" t="str">
        <f>IF(AND(L166="",L168="")=TRUE,"",V167&amp;"勝"&amp;W167&amp;"敗"&amp;X167&amp;"引")</f>
        <v>22勝18敗0引</v>
      </c>
      <c r="S167">
        <v>800</v>
      </c>
      <c r="U167" s="95"/>
      <c r="V167" s="95">
        <f>IF(U166=2,V163+1,IF(U166=0,0,V163))</f>
        <v>22</v>
      </c>
      <c r="W167" s="95">
        <f>IF(U166=3,W163+1,IF(U166=0,0,W163))</f>
        <v>18</v>
      </c>
      <c r="X167" s="95">
        <f>IF(U166=1,X163+1,X163)</f>
        <v>0</v>
      </c>
    </row>
    <row r="168" spans="1:24" ht="21" customHeight="1" thickBot="1">
      <c r="A168" s="6"/>
      <c r="B168" s="7"/>
      <c r="C168" s="7"/>
      <c r="D168" s="75">
        <v>0.87291666666666667</v>
      </c>
      <c r="E168" s="17">
        <v>82.358999999999995</v>
      </c>
      <c r="F168" s="91" t="s">
        <v>64</v>
      </c>
      <c r="G168" s="108">
        <v>10000</v>
      </c>
      <c r="H168" s="92">
        <v>0.1</v>
      </c>
      <c r="I168" s="56">
        <f>E168+F168</f>
        <v>82.34899999999999</v>
      </c>
      <c r="J168" s="57">
        <f>I168+H166</f>
        <v>82.428999999999988</v>
      </c>
      <c r="K168" s="57">
        <f>I168-H168</f>
        <v>82.248999999999995</v>
      </c>
      <c r="L168" s="53">
        <v>1</v>
      </c>
      <c r="M168" s="53" t="s">
        <v>45</v>
      </c>
      <c r="N168" s="8">
        <v>800</v>
      </c>
      <c r="O168" s="8">
        <f>IF(L168&lt;&gt;"",IF(M168="○",100,IF(M168="×",-100,"")),"")</f>
        <v>100</v>
      </c>
      <c r="P168" s="54" t="str">
        <f>IF(M168="○","勝",IF(M168="×","敗",""))</f>
        <v>勝</v>
      </c>
      <c r="U168" s="95"/>
      <c r="V168" s="95"/>
      <c r="W168" s="95"/>
      <c r="X168" s="95"/>
    </row>
    <row r="169" spans="1:24" ht="21" customHeight="1">
      <c r="A169" s="26" t="s">
        <v>0</v>
      </c>
      <c r="B169" s="38" t="s">
        <v>33</v>
      </c>
      <c r="C169" s="38" t="s">
        <v>34</v>
      </c>
      <c r="D169" s="88" t="s">
        <v>26</v>
      </c>
      <c r="E169" s="25" t="s">
        <v>31</v>
      </c>
      <c r="F169" s="88" t="s">
        <v>27</v>
      </c>
      <c r="G169" s="86" t="s">
        <v>28</v>
      </c>
      <c r="H169" s="18" t="s">
        <v>10</v>
      </c>
      <c r="I169" s="41" t="s">
        <v>19</v>
      </c>
      <c r="J169" s="40" t="s">
        <v>21</v>
      </c>
      <c r="K169" s="40" t="s">
        <v>22</v>
      </c>
      <c r="L169" s="82" t="s">
        <v>14</v>
      </c>
      <c r="M169" s="36" t="s">
        <v>15</v>
      </c>
      <c r="N169" s="33" t="s">
        <v>16</v>
      </c>
      <c r="O169" s="33" t="s">
        <v>12</v>
      </c>
      <c r="P169" s="34" t="s">
        <v>13</v>
      </c>
      <c r="U169" s="95"/>
      <c r="V169" s="95"/>
      <c r="W169" s="95"/>
      <c r="X169" s="95"/>
    </row>
    <row r="170" spans="1:24" ht="21" customHeight="1">
      <c r="A170" s="4"/>
      <c r="B170" s="58"/>
      <c r="C170" s="58"/>
      <c r="D170" s="74">
        <v>0.64374999999999993</v>
      </c>
      <c r="E170" s="16">
        <v>82.301000000000002</v>
      </c>
      <c r="F170" s="90">
        <v>0.01</v>
      </c>
      <c r="G170" s="42">
        <v>10000</v>
      </c>
      <c r="H170" s="30">
        <v>0.08</v>
      </c>
      <c r="I170" s="24">
        <f>E170+F170</f>
        <v>82.311000000000007</v>
      </c>
      <c r="J170" s="2">
        <f>I170-H170</f>
        <v>82.231000000000009</v>
      </c>
      <c r="K170" s="2">
        <f>I170+H172</f>
        <v>82.411000000000001</v>
      </c>
      <c r="L170" s="47"/>
      <c r="M170" s="47"/>
      <c r="N170" s="1" t="str">
        <f>IF(M170="○",H170*G170,IF(M170="×",-H170*G170,""))</f>
        <v/>
      </c>
      <c r="O170" s="1" t="str">
        <f>IF(L170&lt;&gt;"",IF(M170="○",100,IF(M170="×",-100,"")),"")</f>
        <v/>
      </c>
      <c r="P170" s="45" t="str">
        <f>IF(M170="○","勝",IF(M170="×","敗",""))</f>
        <v/>
      </c>
      <c r="U170" s="95">
        <f>IF(AND(V170="",W170="")=TRUE,0,IF(AND(V170="勝",W170="敗")=TRUE,1,IF(AND(W170="勝",V170="敗")=TRUE,1,IF(AND(V170="勝",W170="")=TRUE,2,IF(AND(W170="勝",V170="")=TRUE,2,IF(AND(V170="敗",W170="")=TRUE,3,IF(AND(W170="敗",V170="")=TRUE,3,0)))))))</f>
        <v>2</v>
      </c>
      <c r="V170" s="95" t="str">
        <f>IF(L170="","",P170)</f>
        <v/>
      </c>
      <c r="W170" s="95" t="str">
        <f>IF(L172="","",P172)</f>
        <v>勝</v>
      </c>
      <c r="X170" s="95"/>
    </row>
    <row r="171" spans="1:24" ht="21" customHeight="1">
      <c r="A171" s="5">
        <f>A167+1</f>
        <v>41</v>
      </c>
      <c r="B171" s="59">
        <v>40562</v>
      </c>
      <c r="C171" s="60" t="str">
        <f>IF(B171="","",TEXT(B171,"(aaa)"))</f>
        <v>(水)</v>
      </c>
      <c r="D171" s="89" t="s">
        <v>26</v>
      </c>
      <c r="E171" s="27" t="s">
        <v>32</v>
      </c>
      <c r="F171" s="89"/>
      <c r="G171" s="87" t="s">
        <v>28</v>
      </c>
      <c r="H171" s="37" t="s">
        <v>11</v>
      </c>
      <c r="I171" s="83" t="s">
        <v>20</v>
      </c>
      <c r="J171" s="84" t="s">
        <v>21</v>
      </c>
      <c r="K171" s="84" t="s">
        <v>22</v>
      </c>
      <c r="L171" s="85" t="s">
        <v>14</v>
      </c>
      <c r="M171" s="48"/>
      <c r="N171" s="1">
        <v>800</v>
      </c>
      <c r="O171" s="94">
        <f>IF(AND(O170="",O172="")=TRUE,"",V171/SUM(V171:X171)*100)</f>
        <v>56.09756097560976</v>
      </c>
      <c r="P171" s="45" t="str">
        <f>IF(AND(L170="",L172="")=TRUE,"",V171&amp;"勝"&amp;W171&amp;"敗"&amp;X171&amp;"引")</f>
        <v>23勝18敗0引</v>
      </c>
      <c r="S171">
        <v>800</v>
      </c>
      <c r="U171" s="95"/>
      <c r="V171" s="95">
        <f>IF(U170=2,V167+1,IF(U170=0,0,V167))</f>
        <v>23</v>
      </c>
      <c r="W171" s="95">
        <f>IF(U170=3,W167+1,IF(U170=0,0,W167))</f>
        <v>18</v>
      </c>
      <c r="X171" s="95">
        <f>IF(U170=1,X167+1,X167)</f>
        <v>0</v>
      </c>
    </row>
    <row r="172" spans="1:24" ht="21" customHeight="1" thickBot="1">
      <c r="A172" s="6"/>
      <c r="B172" s="7"/>
      <c r="C172" s="7"/>
      <c r="D172" s="75">
        <v>0.72499999999999998</v>
      </c>
      <c r="E172" s="17">
        <v>82.028000000000006</v>
      </c>
      <c r="F172" s="91" t="s">
        <v>70</v>
      </c>
      <c r="G172" s="108">
        <v>10000</v>
      </c>
      <c r="H172" s="92">
        <v>0.1</v>
      </c>
      <c r="I172" s="56">
        <f>E172+F172</f>
        <v>82.018000000000001</v>
      </c>
      <c r="J172" s="57">
        <f>I172+H170</f>
        <v>82.097999999999999</v>
      </c>
      <c r="K172" s="57">
        <f>I172-H172</f>
        <v>81.918000000000006</v>
      </c>
      <c r="L172" s="53">
        <v>1</v>
      </c>
      <c r="M172" s="53" t="s">
        <v>45</v>
      </c>
      <c r="N172" s="8">
        <v>800</v>
      </c>
      <c r="O172" s="8">
        <f>IF(L172&lt;&gt;"",IF(M172="○",100,IF(M172="×",-100,"")),"")</f>
        <v>100</v>
      </c>
      <c r="P172" s="54" t="str">
        <f>IF(M172="○","勝",IF(M172="×","敗",""))</f>
        <v>勝</v>
      </c>
      <c r="U172" s="95"/>
      <c r="V172" s="95"/>
      <c r="W172" s="95"/>
      <c r="X172" s="95"/>
    </row>
    <row r="173" spans="1:24" ht="21" customHeight="1">
      <c r="A173" s="26" t="s">
        <v>0</v>
      </c>
      <c r="B173" s="38" t="s">
        <v>33</v>
      </c>
      <c r="C173" s="38" t="s">
        <v>34</v>
      </c>
      <c r="D173" s="88" t="s">
        <v>26</v>
      </c>
      <c r="E173" s="25" t="s">
        <v>31</v>
      </c>
      <c r="F173" s="88" t="s">
        <v>27</v>
      </c>
      <c r="G173" s="86" t="s">
        <v>28</v>
      </c>
      <c r="H173" s="18" t="s">
        <v>10</v>
      </c>
      <c r="I173" s="41" t="s">
        <v>19</v>
      </c>
      <c r="J173" s="40" t="s">
        <v>21</v>
      </c>
      <c r="K173" s="40" t="s">
        <v>22</v>
      </c>
      <c r="L173" s="82" t="s">
        <v>14</v>
      </c>
      <c r="M173" s="36" t="s">
        <v>15</v>
      </c>
      <c r="N173" s="33" t="s">
        <v>16</v>
      </c>
      <c r="O173" s="33" t="s">
        <v>12</v>
      </c>
      <c r="P173" s="34" t="s">
        <v>13</v>
      </c>
      <c r="U173" s="95"/>
      <c r="V173" s="95"/>
      <c r="W173" s="95"/>
      <c r="X173" s="95"/>
    </row>
    <row r="174" spans="1:24" ht="21" customHeight="1">
      <c r="A174" s="4"/>
      <c r="B174" s="58"/>
      <c r="C174" s="58"/>
      <c r="D174" s="74">
        <v>0.63472222222222219</v>
      </c>
      <c r="E174" s="16">
        <v>82.944000000000003</v>
      </c>
      <c r="F174" s="90">
        <v>0.01</v>
      </c>
      <c r="G174" s="42">
        <v>10000</v>
      </c>
      <c r="H174" s="30">
        <v>0.08</v>
      </c>
      <c r="I174" s="24">
        <f>E174+F174</f>
        <v>82.954000000000008</v>
      </c>
      <c r="J174" s="2">
        <f>I174-H174</f>
        <v>82.874000000000009</v>
      </c>
      <c r="K174" s="2">
        <f>I174+H176</f>
        <v>83.054000000000002</v>
      </c>
      <c r="L174" s="47"/>
      <c r="M174" s="47"/>
      <c r="N174" s="1" t="str">
        <f>IF(M174="○",H174*G174,IF(M174="×",-H174*G174,""))</f>
        <v/>
      </c>
      <c r="O174" s="1" t="str">
        <f>IF(L174&lt;&gt;"",IF(M174="○",100,IF(M174="×",-100,"")),"")</f>
        <v/>
      </c>
      <c r="P174" s="45" t="str">
        <f>IF(M174="○","勝",IF(M174="×","敗",""))</f>
        <v/>
      </c>
      <c r="U174" s="95">
        <f>IF(AND(V174="",W174="")=TRUE,0,IF(AND(V174="勝",W174="敗")=TRUE,1,IF(AND(W174="勝",V174="敗")=TRUE,1,IF(AND(V174="勝",W174="")=TRUE,2,IF(AND(W174="勝",V174="")=TRUE,2,IF(AND(V174="敗",W174="")=TRUE,3,IF(AND(W174="敗",V174="")=TRUE,3,0)))))))</f>
        <v>2</v>
      </c>
      <c r="V174" s="95" t="str">
        <f>IF(L174="","",P174)</f>
        <v/>
      </c>
      <c r="W174" s="95" t="str">
        <f>IF(L176="","",P176)</f>
        <v>勝</v>
      </c>
      <c r="X174" s="95"/>
    </row>
    <row r="175" spans="1:24" ht="21" customHeight="1">
      <c r="A175" s="5">
        <f>A171+1</f>
        <v>42</v>
      </c>
      <c r="B175" s="59">
        <v>40564</v>
      </c>
      <c r="C175" s="60" t="str">
        <f>IF(B175="","",TEXT(B175,"(aaa)"))</f>
        <v>(金)</v>
      </c>
      <c r="D175" s="89" t="s">
        <v>26</v>
      </c>
      <c r="E175" s="27" t="s">
        <v>32</v>
      </c>
      <c r="F175" s="89"/>
      <c r="G175" s="87" t="s">
        <v>28</v>
      </c>
      <c r="H175" s="37" t="s">
        <v>11</v>
      </c>
      <c r="I175" s="83" t="s">
        <v>20</v>
      </c>
      <c r="J175" s="84" t="s">
        <v>21</v>
      </c>
      <c r="K175" s="84" t="s">
        <v>22</v>
      </c>
      <c r="L175" s="85" t="s">
        <v>14</v>
      </c>
      <c r="M175" s="48"/>
      <c r="N175" s="1">
        <v>800</v>
      </c>
      <c r="O175" s="94">
        <f>IF(AND(O174="",O176="")=TRUE,"",V175/SUM(V175:X175)*100)</f>
        <v>57.142857142857139</v>
      </c>
      <c r="P175" s="45" t="str">
        <f>IF(AND(L174="",L176="")=TRUE,"",V175&amp;"勝"&amp;W175&amp;"敗"&amp;X175&amp;"引")</f>
        <v>24勝18敗0引</v>
      </c>
      <c r="S175">
        <v>800</v>
      </c>
      <c r="U175" s="95"/>
      <c r="V175" s="95">
        <f>IF(U174=2,V171+1,IF(U174=0,0,V171))</f>
        <v>24</v>
      </c>
      <c r="W175" s="95">
        <f>IF(U174=3,W171+1,IF(U174=0,0,W171))</f>
        <v>18</v>
      </c>
      <c r="X175" s="95">
        <f>IF(U174=1,X171+1,X171)</f>
        <v>0</v>
      </c>
    </row>
    <row r="176" spans="1:24" ht="21" customHeight="1" thickBot="1">
      <c r="A176" s="6"/>
      <c r="B176" s="7"/>
      <c r="C176" s="7"/>
      <c r="D176" s="75">
        <v>0.7319444444444444</v>
      </c>
      <c r="E176" s="17">
        <v>82.728999999999999</v>
      </c>
      <c r="F176" s="91" t="s">
        <v>64</v>
      </c>
      <c r="G176" s="108">
        <v>10000</v>
      </c>
      <c r="H176" s="92">
        <v>0.1</v>
      </c>
      <c r="I176" s="56">
        <f>E176+F176</f>
        <v>82.718999999999994</v>
      </c>
      <c r="J176" s="57">
        <f>I176+H174</f>
        <v>82.798999999999992</v>
      </c>
      <c r="K176" s="57">
        <f>I176-H176</f>
        <v>82.619</v>
      </c>
      <c r="L176" s="53">
        <v>1</v>
      </c>
      <c r="M176" s="53" t="s">
        <v>45</v>
      </c>
      <c r="N176" s="8">
        <v>800</v>
      </c>
      <c r="O176" s="8">
        <f>IF(L176&lt;&gt;"",IF(M176="○",100,IF(M176="×",-100,"")),"")</f>
        <v>100</v>
      </c>
      <c r="P176" s="54" t="str">
        <f>IF(M176="○","勝",IF(M176="×","敗",""))</f>
        <v>勝</v>
      </c>
      <c r="U176" s="95"/>
      <c r="V176" s="95"/>
      <c r="W176" s="95"/>
      <c r="X176" s="95"/>
    </row>
    <row r="177" spans="1:24" ht="21" customHeight="1">
      <c r="A177" s="26" t="s">
        <v>0</v>
      </c>
      <c r="B177" s="38" t="s">
        <v>33</v>
      </c>
      <c r="C177" s="38" t="s">
        <v>34</v>
      </c>
      <c r="D177" s="88" t="s">
        <v>26</v>
      </c>
      <c r="E177" s="25" t="s">
        <v>31</v>
      </c>
      <c r="F177" s="88" t="s">
        <v>27</v>
      </c>
      <c r="G177" s="86" t="s">
        <v>28</v>
      </c>
      <c r="H177" s="18" t="s">
        <v>10</v>
      </c>
      <c r="I177" s="41" t="s">
        <v>19</v>
      </c>
      <c r="J177" s="40" t="s">
        <v>21</v>
      </c>
      <c r="K177" s="40" t="s">
        <v>22</v>
      </c>
      <c r="L177" s="82" t="s">
        <v>14</v>
      </c>
      <c r="M177" s="36" t="s">
        <v>15</v>
      </c>
      <c r="N177" s="33" t="s">
        <v>16</v>
      </c>
      <c r="O177" s="33" t="s">
        <v>12</v>
      </c>
      <c r="P177" s="34" t="s">
        <v>13</v>
      </c>
      <c r="U177" s="95"/>
      <c r="V177" s="95"/>
      <c r="W177" s="95"/>
      <c r="X177" s="95"/>
    </row>
    <row r="178" spans="1:24" ht="21" customHeight="1">
      <c r="A178" s="4"/>
      <c r="B178" s="58"/>
      <c r="C178" s="58"/>
      <c r="D178" s="74">
        <v>0.72916666666666663</v>
      </c>
      <c r="E178" s="16">
        <v>82.915000000000006</v>
      </c>
      <c r="F178" s="90">
        <v>0.01</v>
      </c>
      <c r="G178" s="42">
        <v>10000</v>
      </c>
      <c r="H178" s="30">
        <v>0.08</v>
      </c>
      <c r="I178" s="24">
        <f>E178+F178</f>
        <v>82.925000000000011</v>
      </c>
      <c r="J178" s="2">
        <f>I178-H178</f>
        <v>82.845000000000013</v>
      </c>
      <c r="K178" s="2">
        <f>I178+H180</f>
        <v>83.025000000000006</v>
      </c>
      <c r="L178" s="47"/>
      <c r="M178" s="47"/>
      <c r="N178" s="1" t="str">
        <f>IF(M178="○",H178*G178,IF(M178="×",-H178*G178,""))</f>
        <v/>
      </c>
      <c r="O178" s="1" t="str">
        <f>IF(L178&lt;&gt;"",IF(M178="○",100,IF(M178="×",-100,"")),"")</f>
        <v/>
      </c>
      <c r="P178" s="45" t="str">
        <f>IF(M178="○","勝",IF(M178="×","敗",""))</f>
        <v/>
      </c>
      <c r="U178" s="95">
        <f>IF(AND(V178="",W178="")=TRUE,0,IF(AND(V178="勝",W178="敗")=TRUE,1,IF(AND(W178="勝",V178="敗")=TRUE,1,IF(AND(V178="勝",W178="")=TRUE,2,IF(AND(W178="勝",V178="")=TRUE,2,IF(AND(V178="敗",W178="")=TRUE,3,IF(AND(W178="敗",V178="")=TRUE,3,0)))))))</f>
        <v>2</v>
      </c>
      <c r="V178" s="95" t="str">
        <f>IF(L178="","",P178)</f>
        <v/>
      </c>
      <c r="W178" s="95" t="str">
        <f>IF(L180="","",P180)</f>
        <v>勝</v>
      </c>
      <c r="X178" s="95"/>
    </row>
    <row r="179" spans="1:24" ht="21" customHeight="1">
      <c r="A179" s="5">
        <f>A175+1</f>
        <v>43</v>
      </c>
      <c r="B179" s="59">
        <v>40567</v>
      </c>
      <c r="C179" s="60" t="str">
        <f>IF(B179="","",TEXT(B179,"(aaa)"))</f>
        <v>(月)</v>
      </c>
      <c r="D179" s="89" t="s">
        <v>26</v>
      </c>
      <c r="E179" s="27" t="s">
        <v>32</v>
      </c>
      <c r="F179" s="89"/>
      <c r="G179" s="87" t="s">
        <v>28</v>
      </c>
      <c r="H179" s="37" t="s">
        <v>11</v>
      </c>
      <c r="I179" s="83" t="s">
        <v>20</v>
      </c>
      <c r="J179" s="84" t="s">
        <v>21</v>
      </c>
      <c r="K179" s="84" t="s">
        <v>22</v>
      </c>
      <c r="L179" s="85" t="s">
        <v>14</v>
      </c>
      <c r="M179" s="48"/>
      <c r="N179" s="1">
        <v>800</v>
      </c>
      <c r="O179" s="94">
        <f>IF(AND(O178="",O180="")=TRUE,"",V179/SUM(V179:X179)*100)</f>
        <v>58.139534883720934</v>
      </c>
      <c r="P179" s="45" t="str">
        <f>IF(AND(L178="",L180="")=TRUE,"",V179&amp;"勝"&amp;W179&amp;"敗"&amp;X179&amp;"引")</f>
        <v>25勝18敗0引</v>
      </c>
      <c r="S179">
        <v>800</v>
      </c>
      <c r="U179" s="95"/>
      <c r="V179" s="95">
        <f>IF(U178=2,V175+1,IF(U178=0,0,V175))</f>
        <v>25</v>
      </c>
      <c r="W179" s="95">
        <f>IF(U178=3,W175+1,IF(U178=0,0,W175))</f>
        <v>18</v>
      </c>
      <c r="X179" s="95">
        <f>IF(U178=1,X175+1,X175)</f>
        <v>0</v>
      </c>
    </row>
    <row r="180" spans="1:24" ht="21" customHeight="1" thickBot="1">
      <c r="A180" s="6"/>
      <c r="B180" s="7"/>
      <c r="C180" s="7"/>
      <c r="D180" s="75">
        <v>0.65277777777777779</v>
      </c>
      <c r="E180" s="17">
        <v>82.742999999999995</v>
      </c>
      <c r="F180" s="91" t="s">
        <v>70</v>
      </c>
      <c r="G180" s="108">
        <v>10000</v>
      </c>
      <c r="H180" s="92">
        <v>0.1</v>
      </c>
      <c r="I180" s="56">
        <f>E180+F180</f>
        <v>82.73299999999999</v>
      </c>
      <c r="J180" s="57">
        <f>I180+H178</f>
        <v>82.812999999999988</v>
      </c>
      <c r="K180" s="57">
        <f>I180-H180</f>
        <v>82.632999999999996</v>
      </c>
      <c r="L180" s="53">
        <v>1</v>
      </c>
      <c r="M180" s="53" t="s">
        <v>45</v>
      </c>
      <c r="N180" s="8">
        <v>800</v>
      </c>
      <c r="O180" s="8">
        <f>IF(L180&lt;&gt;"",IF(M180="○",100,IF(M180="×",-100,"")),"")</f>
        <v>100</v>
      </c>
      <c r="P180" s="54" t="str">
        <f>IF(M180="○","勝",IF(M180="×","敗",""))</f>
        <v>勝</v>
      </c>
      <c r="U180" s="95"/>
      <c r="V180" s="95"/>
      <c r="W180" s="95"/>
      <c r="X180" s="95"/>
    </row>
    <row r="181" spans="1:24" ht="21" customHeight="1">
      <c r="A181" s="26" t="s">
        <v>0</v>
      </c>
      <c r="B181" s="38" t="s">
        <v>33</v>
      </c>
      <c r="C181" s="38" t="s">
        <v>34</v>
      </c>
      <c r="D181" s="88" t="s">
        <v>26</v>
      </c>
      <c r="E181" s="25" t="s">
        <v>31</v>
      </c>
      <c r="F181" s="88" t="s">
        <v>27</v>
      </c>
      <c r="G181" s="86" t="s">
        <v>28</v>
      </c>
      <c r="H181" s="18" t="s">
        <v>10</v>
      </c>
      <c r="I181" s="41" t="s">
        <v>19</v>
      </c>
      <c r="J181" s="40" t="s">
        <v>21</v>
      </c>
      <c r="K181" s="40" t="s">
        <v>22</v>
      </c>
      <c r="L181" s="82" t="s">
        <v>14</v>
      </c>
      <c r="M181" s="36" t="s">
        <v>15</v>
      </c>
      <c r="N181" s="33" t="s">
        <v>16</v>
      </c>
      <c r="O181" s="33" t="s">
        <v>12</v>
      </c>
      <c r="P181" s="34" t="s">
        <v>13</v>
      </c>
      <c r="U181" s="95"/>
      <c r="V181" s="95"/>
      <c r="W181" s="95"/>
      <c r="X181" s="95"/>
    </row>
    <row r="182" spans="1:24" ht="21" customHeight="1">
      <c r="A182" s="4"/>
      <c r="B182" s="58"/>
      <c r="C182" s="58"/>
      <c r="D182" s="74">
        <v>0.79999999999999993</v>
      </c>
      <c r="E182" s="16">
        <v>82.224999999999994</v>
      </c>
      <c r="F182" s="90">
        <v>0.01</v>
      </c>
      <c r="G182" s="42">
        <v>10000</v>
      </c>
      <c r="H182" s="30">
        <v>0.08</v>
      </c>
      <c r="I182" s="24">
        <f>E182+F182</f>
        <v>82.234999999999999</v>
      </c>
      <c r="J182" s="2">
        <f>I182-H182</f>
        <v>82.155000000000001</v>
      </c>
      <c r="K182" s="2">
        <f>I182+H184</f>
        <v>82.334999999999994</v>
      </c>
      <c r="L182" s="47">
        <v>1</v>
      </c>
      <c r="M182" s="47" t="s">
        <v>45</v>
      </c>
      <c r="N182" s="1">
        <f>IF(M182="○",H182*G182,IF(M182="×",-H182*G182,""))</f>
        <v>800</v>
      </c>
      <c r="O182" s="1">
        <f>IF(L182&lt;&gt;"",IF(M182="○",100,IF(M182="×",-100,"")),"")</f>
        <v>100</v>
      </c>
      <c r="P182" s="45" t="str">
        <f>IF(M182="○","勝",IF(M182="×","敗",""))</f>
        <v>勝</v>
      </c>
      <c r="U182" s="95">
        <f>IF(AND(V182="",W182="")=TRUE,0,IF(AND(V182="勝",W182="敗")=TRUE,1,IF(AND(W182="勝",V182="敗")=TRUE,1,IF(AND(V182="勝",W182="")=TRUE,2,IF(AND(W182="勝",V182="")=TRUE,2,IF(AND(V182="敗",W182="")=TRUE,3,IF(AND(W182="敗",V182="")=TRUE,3,0)))))))</f>
        <v>2</v>
      </c>
      <c r="V182" s="95" t="str">
        <f>IF(L182="","",P182)</f>
        <v>勝</v>
      </c>
      <c r="W182" s="95" t="str">
        <f>IF(L184="","",P184)</f>
        <v/>
      </c>
      <c r="X182" s="95"/>
    </row>
    <row r="183" spans="1:24" ht="21" customHeight="1">
      <c r="A183" s="5">
        <f>A179+1</f>
        <v>44</v>
      </c>
      <c r="B183" s="59">
        <v>40569</v>
      </c>
      <c r="C183" s="60" t="str">
        <f>IF(B183="","",TEXT(B183,"(aaa)"))</f>
        <v>(水)</v>
      </c>
      <c r="D183" s="89" t="s">
        <v>26</v>
      </c>
      <c r="E183" s="27" t="s">
        <v>32</v>
      </c>
      <c r="F183" s="89"/>
      <c r="G183" s="87" t="s">
        <v>28</v>
      </c>
      <c r="H183" s="37" t="s">
        <v>11</v>
      </c>
      <c r="I183" s="83" t="s">
        <v>20</v>
      </c>
      <c r="J183" s="84" t="s">
        <v>21</v>
      </c>
      <c r="K183" s="84" t="s">
        <v>22</v>
      </c>
      <c r="L183" s="85" t="s">
        <v>14</v>
      </c>
      <c r="M183" s="48"/>
      <c r="N183" s="1">
        <v>800</v>
      </c>
      <c r="O183" s="94">
        <f>IF(AND(O182="",O184="")=TRUE,"",V183/SUM(V183:X183)*100)</f>
        <v>59.090909090909093</v>
      </c>
      <c r="P183" s="45" t="str">
        <f>IF(AND(L182="",L184="")=TRUE,"",V183&amp;"勝"&amp;W183&amp;"敗"&amp;X183&amp;"引")</f>
        <v>26勝18敗0引</v>
      </c>
      <c r="S183">
        <v>800</v>
      </c>
      <c r="U183" s="95"/>
      <c r="V183" s="95">
        <f>IF(U182=2,V179+1,IF(U182=0,0,V179))</f>
        <v>26</v>
      </c>
      <c r="W183" s="95">
        <f>IF(U182=3,W179+1,IF(U182=0,0,W179))</f>
        <v>18</v>
      </c>
      <c r="X183" s="95">
        <f>IF(U182=1,X179+1,X179)</f>
        <v>0</v>
      </c>
    </row>
    <row r="184" spans="1:24" ht="21" customHeight="1" thickBot="1">
      <c r="A184" s="6"/>
      <c r="B184" s="7"/>
      <c r="C184" s="7"/>
      <c r="D184" s="75">
        <v>0.75</v>
      </c>
      <c r="E184" s="17">
        <v>81.983000000000004</v>
      </c>
      <c r="F184" s="91" t="s">
        <v>64</v>
      </c>
      <c r="G184" s="108">
        <v>10000</v>
      </c>
      <c r="H184" s="92">
        <v>0.1</v>
      </c>
      <c r="I184" s="56">
        <f>E184+F184</f>
        <v>81.972999999999999</v>
      </c>
      <c r="J184" s="57">
        <f>I184+H182</f>
        <v>82.052999999999997</v>
      </c>
      <c r="K184" s="57">
        <f>I184-H184</f>
        <v>81.873000000000005</v>
      </c>
      <c r="L184" s="53"/>
      <c r="M184" s="53"/>
      <c r="N184" s="8">
        <v>800</v>
      </c>
      <c r="O184" s="8" t="str">
        <f>IF(L184&lt;&gt;"",IF(M184="○",100,IF(M184="×",-100,"")),"")</f>
        <v/>
      </c>
      <c r="P184" s="54" t="str">
        <f>IF(M184="○","勝",IF(M184="×","敗",""))</f>
        <v/>
      </c>
      <c r="U184" s="95"/>
      <c r="V184" s="95"/>
      <c r="W184" s="95"/>
      <c r="X184" s="95"/>
    </row>
    <row r="185" spans="1:24" ht="21" customHeight="1">
      <c r="A185" s="26" t="s">
        <v>0</v>
      </c>
      <c r="B185" s="38" t="s">
        <v>33</v>
      </c>
      <c r="C185" s="38" t="s">
        <v>34</v>
      </c>
      <c r="D185" s="88" t="s">
        <v>26</v>
      </c>
      <c r="E185" s="25" t="s">
        <v>31</v>
      </c>
      <c r="F185" s="88" t="s">
        <v>27</v>
      </c>
      <c r="G185" s="86" t="s">
        <v>28</v>
      </c>
      <c r="H185" s="18" t="s">
        <v>10</v>
      </c>
      <c r="I185" s="41" t="s">
        <v>19</v>
      </c>
      <c r="J185" s="40" t="s">
        <v>21</v>
      </c>
      <c r="K185" s="40" t="s">
        <v>22</v>
      </c>
      <c r="L185" s="82" t="s">
        <v>14</v>
      </c>
      <c r="M185" s="36" t="s">
        <v>15</v>
      </c>
      <c r="N185" s="33" t="s">
        <v>16</v>
      </c>
      <c r="O185" s="33" t="s">
        <v>12</v>
      </c>
      <c r="P185" s="34" t="s">
        <v>13</v>
      </c>
      <c r="U185" s="95"/>
      <c r="V185" s="95"/>
      <c r="W185" s="95"/>
      <c r="X185" s="95"/>
    </row>
    <row r="186" spans="1:24" ht="21" customHeight="1">
      <c r="A186" s="4"/>
      <c r="B186" s="58"/>
      <c r="C186" s="58"/>
      <c r="D186" s="74">
        <v>0.71527777777777779</v>
      </c>
      <c r="E186" s="16">
        <v>82.707999999999998</v>
      </c>
      <c r="F186" s="90">
        <v>0.01</v>
      </c>
      <c r="G186" s="42">
        <v>10000</v>
      </c>
      <c r="H186" s="30">
        <v>0.08</v>
      </c>
      <c r="I186" s="24">
        <f>E186+F186</f>
        <v>82.718000000000004</v>
      </c>
      <c r="J186" s="2">
        <f>I186-H186</f>
        <v>82.638000000000005</v>
      </c>
      <c r="K186" s="2">
        <f>I186+H188</f>
        <v>82.817999999999998</v>
      </c>
      <c r="L186" s="47"/>
      <c r="M186" s="47"/>
      <c r="N186" s="1" t="str">
        <f>IF(M186="○",H186*G186,IF(M186="×",-H186*G186,""))</f>
        <v/>
      </c>
      <c r="O186" s="1" t="str">
        <f>IF(L186&lt;&gt;"",IF(M186="○",100,IF(M186="×",-100,"")),"")</f>
        <v/>
      </c>
      <c r="P186" s="45" t="str">
        <f>IF(M186="○","勝",IF(M186="×","敗",""))</f>
        <v/>
      </c>
      <c r="U186" s="95">
        <f>IF(AND(V186="",W186="")=TRUE,0,IF(AND(V186="勝",W186="敗")=TRUE,1,IF(AND(W186="勝",V186="敗")=TRUE,1,IF(AND(V186="勝",W186="")=TRUE,2,IF(AND(W186="勝",V186="")=TRUE,2,IF(AND(V186="敗",W186="")=TRUE,3,IF(AND(W186="敗",V186="")=TRUE,3,0)))))))</f>
        <v>2</v>
      </c>
      <c r="V186" s="95" t="str">
        <f>IF(L186="","",P186)</f>
        <v/>
      </c>
      <c r="W186" s="95" t="str">
        <f>IF(L188="","",P188)</f>
        <v>勝</v>
      </c>
      <c r="X186" s="95"/>
    </row>
    <row r="187" spans="1:24" ht="21" customHeight="1">
      <c r="A187" s="5">
        <f>A183+1</f>
        <v>45</v>
      </c>
      <c r="B187" s="59">
        <v>40571</v>
      </c>
      <c r="C187" s="60" t="str">
        <f>IF(B187="","",TEXT(B187,"(aaa)"))</f>
        <v>(金)</v>
      </c>
      <c r="D187" s="89" t="s">
        <v>26</v>
      </c>
      <c r="E187" s="27" t="s">
        <v>32</v>
      </c>
      <c r="F187" s="89"/>
      <c r="G187" s="87" t="s">
        <v>28</v>
      </c>
      <c r="H187" s="37" t="s">
        <v>11</v>
      </c>
      <c r="I187" s="83" t="s">
        <v>20</v>
      </c>
      <c r="J187" s="84" t="s">
        <v>21</v>
      </c>
      <c r="K187" s="84" t="s">
        <v>22</v>
      </c>
      <c r="L187" s="85" t="s">
        <v>14</v>
      </c>
      <c r="M187" s="48"/>
      <c r="N187" s="1">
        <v>800</v>
      </c>
      <c r="O187" s="94">
        <f>IF(AND(O186="",O188="")=TRUE,"",V187/SUM(V187:X187)*100)</f>
        <v>60</v>
      </c>
      <c r="P187" s="45" t="str">
        <f>IF(AND(L186="",L188="")=TRUE,"",V187&amp;"勝"&amp;W187&amp;"敗"&amp;X187&amp;"引")</f>
        <v>27勝18敗0引</v>
      </c>
      <c r="S187">
        <v>800</v>
      </c>
      <c r="U187" s="95"/>
      <c r="V187" s="95">
        <f>IF(U186=2,V183+1,IF(U186=0,0,V183))</f>
        <v>27</v>
      </c>
      <c r="W187" s="95">
        <f>IF(U186=3,W183+1,IF(U186=0,0,W183))</f>
        <v>18</v>
      </c>
      <c r="X187" s="95">
        <f>IF(U186=1,X183+1,X183)</f>
        <v>0</v>
      </c>
    </row>
    <row r="188" spans="1:24" ht="21" customHeight="1" thickBot="1">
      <c r="A188" s="6"/>
      <c r="B188" s="7"/>
      <c r="C188" s="7"/>
      <c r="D188" s="75">
        <v>0.85833333333333339</v>
      </c>
      <c r="E188" s="17">
        <v>82.228999999999999</v>
      </c>
      <c r="F188" s="91" t="s">
        <v>70</v>
      </c>
      <c r="G188" s="108">
        <v>10000</v>
      </c>
      <c r="H188" s="92">
        <v>0.1</v>
      </c>
      <c r="I188" s="112">
        <v>82.168000000000006</v>
      </c>
      <c r="J188" s="57">
        <f>I188+H186</f>
        <v>82.248000000000005</v>
      </c>
      <c r="K188" s="57">
        <f>I188-H188</f>
        <v>82.068000000000012</v>
      </c>
      <c r="L188" s="53">
        <v>1</v>
      </c>
      <c r="M188" s="53" t="s">
        <v>45</v>
      </c>
      <c r="N188" s="8">
        <v>800</v>
      </c>
      <c r="O188" s="8">
        <f>IF(L188&lt;&gt;"",IF(M188="○",100,IF(M188="×",-100,"")),"")</f>
        <v>100</v>
      </c>
      <c r="P188" s="54" t="str">
        <f>IF(M188="○","勝",IF(M188="×","敗",""))</f>
        <v>勝</v>
      </c>
      <c r="Q188" s="143" t="s">
        <v>85</v>
      </c>
      <c r="U188" s="95"/>
      <c r="V188" s="95"/>
      <c r="W188" s="95"/>
      <c r="X188" s="95"/>
    </row>
    <row r="189" spans="1:24" ht="21" customHeight="1">
      <c r="A189" s="26" t="s">
        <v>0</v>
      </c>
      <c r="B189" s="38" t="s">
        <v>33</v>
      </c>
      <c r="C189" s="38" t="s">
        <v>34</v>
      </c>
      <c r="D189" s="88" t="s">
        <v>26</v>
      </c>
      <c r="E189" s="25" t="s">
        <v>31</v>
      </c>
      <c r="F189" s="88" t="s">
        <v>27</v>
      </c>
      <c r="G189" s="86" t="s">
        <v>28</v>
      </c>
      <c r="H189" s="18" t="s">
        <v>10</v>
      </c>
      <c r="I189" s="41" t="s">
        <v>19</v>
      </c>
      <c r="J189" s="40" t="s">
        <v>21</v>
      </c>
      <c r="K189" s="40" t="s">
        <v>22</v>
      </c>
      <c r="L189" s="82" t="s">
        <v>14</v>
      </c>
      <c r="M189" s="36" t="s">
        <v>15</v>
      </c>
      <c r="N189" s="33" t="s">
        <v>16</v>
      </c>
      <c r="O189" s="33" t="s">
        <v>12</v>
      </c>
      <c r="P189" s="34" t="s">
        <v>13</v>
      </c>
      <c r="U189" s="95"/>
      <c r="V189" s="95"/>
      <c r="W189" s="95"/>
      <c r="X189" s="95"/>
    </row>
    <row r="190" spans="1:24" ht="21" customHeight="1">
      <c r="A190" s="4"/>
      <c r="B190" s="58"/>
      <c r="C190" s="58"/>
      <c r="D190" s="74">
        <v>0.8569444444444444</v>
      </c>
      <c r="E190" s="16">
        <v>51.58</v>
      </c>
      <c r="F190" s="90">
        <v>0.01</v>
      </c>
      <c r="G190" s="42">
        <v>10000</v>
      </c>
      <c r="H190" s="30">
        <v>0.08</v>
      </c>
      <c r="I190" s="24">
        <f>E190+F190</f>
        <v>51.589999999999996</v>
      </c>
      <c r="J190" s="2">
        <f>I190-H190</f>
        <v>51.51</v>
      </c>
      <c r="K190" s="2">
        <f>I190+H192</f>
        <v>51.69</v>
      </c>
      <c r="L190" s="47"/>
      <c r="M190" s="47"/>
      <c r="N190" s="1" t="str">
        <f>IF(M190="○",H190*G190,IF(M190="×",-H190*G190,""))</f>
        <v/>
      </c>
      <c r="O190" s="1" t="str">
        <f>IF(L190&lt;&gt;"",IF(M190="○",100,IF(M190="×",-100,"")),"")</f>
        <v/>
      </c>
      <c r="P190" s="45" t="str">
        <f>IF(M190="○","勝",IF(M190="×","敗",""))</f>
        <v/>
      </c>
      <c r="S190">
        <v>-1000</v>
      </c>
      <c r="U190" s="95">
        <f>IF(AND(V190="",W190="")=TRUE,0,IF(AND(V190="勝",W190="敗")=TRUE,1,IF(AND(W190="勝",V190="敗")=TRUE,1,IF(AND(V190="勝",W190="")=TRUE,2,IF(AND(W190="勝",V190="")=TRUE,2,IF(AND(V190="敗",W190="")=TRUE,3,IF(AND(W190="敗",V190="")=TRUE,3,0)))))))</f>
        <v>3</v>
      </c>
      <c r="V190" s="95" t="str">
        <f>IF(L190="","",P190)</f>
        <v/>
      </c>
      <c r="W190" s="95" t="str">
        <f>IF(L192="","",P192)</f>
        <v>敗</v>
      </c>
      <c r="X190" s="95"/>
    </row>
    <row r="191" spans="1:24" ht="21" customHeight="1">
      <c r="A191" s="5">
        <f>A187+1</f>
        <v>46</v>
      </c>
      <c r="B191" s="59">
        <v>40576</v>
      </c>
      <c r="C191" s="60" t="str">
        <f>IF(B191="","",TEXT(B191,"(aaa)"))</f>
        <v>(水)</v>
      </c>
      <c r="D191" s="89" t="s">
        <v>26</v>
      </c>
      <c r="E191" s="27" t="s">
        <v>32</v>
      </c>
      <c r="F191" s="89"/>
      <c r="G191" s="87" t="s">
        <v>28</v>
      </c>
      <c r="H191" s="37" t="s">
        <v>11</v>
      </c>
      <c r="I191" s="83" t="s">
        <v>20</v>
      </c>
      <c r="J191" s="84" t="s">
        <v>21</v>
      </c>
      <c r="K191" s="84" t="s">
        <v>22</v>
      </c>
      <c r="L191" s="85" t="s">
        <v>14</v>
      </c>
      <c r="M191" s="48"/>
      <c r="N191" s="1">
        <f>IF(N192="",N190,IF(N190="",N192,N190+N192))</f>
        <v>-1000</v>
      </c>
      <c r="O191" s="94">
        <f>IF(AND(O190="",O192="")=TRUE,"",V191/SUM(V191:X191)*100)</f>
        <v>58.695652173913047</v>
      </c>
      <c r="P191" s="45" t="str">
        <f>IF(AND(L190="",L192="")=TRUE,"",V191&amp;"勝"&amp;W191&amp;"敗"&amp;X191&amp;"引")</f>
        <v>27勝19敗0引</v>
      </c>
      <c r="Q191" s="143" t="s">
        <v>84</v>
      </c>
      <c r="U191" s="95"/>
      <c r="V191" s="95">
        <f>IF(U190=2,V187+1,IF(U190=0,0,V187))</f>
        <v>27</v>
      </c>
      <c r="W191" s="95">
        <f>IF(U190=3,W187+1,IF(U190=0,0,W187))</f>
        <v>19</v>
      </c>
      <c r="X191" s="95">
        <f>IF(U190=1,X187+1,X187)</f>
        <v>0</v>
      </c>
    </row>
    <row r="192" spans="1:24" ht="21" customHeight="1" thickBot="1">
      <c r="A192" s="6"/>
      <c r="B192" s="7"/>
      <c r="C192" s="7"/>
      <c r="D192" s="75">
        <v>0.75</v>
      </c>
      <c r="E192" s="17">
        <v>81.37</v>
      </c>
      <c r="F192" s="91" t="s">
        <v>64</v>
      </c>
      <c r="G192" s="108">
        <v>10000</v>
      </c>
      <c r="H192" s="92">
        <v>0.1</v>
      </c>
      <c r="I192" s="56">
        <f>E192+F192</f>
        <v>81.36</v>
      </c>
      <c r="J192" s="57">
        <f>I192+H190</f>
        <v>81.44</v>
      </c>
      <c r="K192" s="57">
        <f>I192-H192</f>
        <v>81.260000000000005</v>
      </c>
      <c r="L192" s="53">
        <v>1</v>
      </c>
      <c r="M192" s="53" t="s">
        <v>47</v>
      </c>
      <c r="N192" s="8">
        <f>IF(M192="○",H192*G192,IF(M192="×",-H192*G192,""))</f>
        <v>-1000</v>
      </c>
      <c r="O192" s="8">
        <f>IF(L192&lt;&gt;"",IF(M192="○",100,IF(M192="×",-100,"")),"")</f>
        <v>-100</v>
      </c>
      <c r="P192" s="54" t="str">
        <f>IF(M192="○","勝",IF(M192="×","敗",""))</f>
        <v>敗</v>
      </c>
      <c r="U192" s="95"/>
      <c r="V192" s="95"/>
      <c r="W192" s="95"/>
      <c r="X192" s="95"/>
    </row>
    <row r="193" spans="1:24" ht="21" customHeight="1">
      <c r="A193" s="26" t="s">
        <v>0</v>
      </c>
      <c r="B193" s="38" t="s">
        <v>33</v>
      </c>
      <c r="C193" s="38" t="s">
        <v>34</v>
      </c>
      <c r="D193" s="88" t="s">
        <v>26</v>
      </c>
      <c r="E193" s="25" t="s">
        <v>31</v>
      </c>
      <c r="F193" s="88" t="s">
        <v>27</v>
      </c>
      <c r="G193" s="86" t="s">
        <v>28</v>
      </c>
      <c r="H193" s="18" t="s">
        <v>10</v>
      </c>
      <c r="I193" s="41" t="s">
        <v>19</v>
      </c>
      <c r="J193" s="40" t="s">
        <v>21</v>
      </c>
      <c r="K193" s="40" t="s">
        <v>22</v>
      </c>
      <c r="L193" s="82" t="s">
        <v>14</v>
      </c>
      <c r="M193" s="36" t="s">
        <v>15</v>
      </c>
      <c r="N193" s="33" t="s">
        <v>16</v>
      </c>
      <c r="O193" s="33" t="s">
        <v>12</v>
      </c>
      <c r="P193" s="34" t="s">
        <v>13</v>
      </c>
      <c r="U193" s="95"/>
      <c r="V193" s="95"/>
      <c r="W193" s="95"/>
      <c r="X193" s="95"/>
    </row>
    <row r="194" spans="1:24" ht="21" customHeight="1">
      <c r="A194" s="4"/>
      <c r="B194" s="58"/>
      <c r="C194" s="58"/>
      <c r="D194" s="74">
        <v>0.7583333333333333</v>
      </c>
      <c r="E194" s="16">
        <v>82.665000000000006</v>
      </c>
      <c r="F194" s="90">
        <v>0.01</v>
      </c>
      <c r="G194" s="42">
        <v>10000</v>
      </c>
      <c r="H194" s="30">
        <v>0.08</v>
      </c>
      <c r="I194" s="24">
        <f>E194+F194</f>
        <v>82.675000000000011</v>
      </c>
      <c r="J194" s="2">
        <f>I194-H194</f>
        <v>82.595000000000013</v>
      </c>
      <c r="K194" s="2">
        <f>I194+H196</f>
        <v>82.775000000000006</v>
      </c>
      <c r="L194" s="47"/>
      <c r="M194" s="47"/>
      <c r="N194" s="1" t="str">
        <f>IF(M194="○",H194*G194,IF(M194="×",-H194*G194,""))</f>
        <v/>
      </c>
      <c r="O194" s="1" t="str">
        <f>IF(L194&lt;&gt;"",IF(M194="○",100,IF(M194="×",-100,"")),"")</f>
        <v/>
      </c>
      <c r="P194" s="45" t="str">
        <f>IF(M194="○","勝",IF(M194="×","敗",""))</f>
        <v/>
      </c>
      <c r="U194" s="95">
        <f>IF(AND(V194="",W194="")=TRUE,0,IF(AND(V194="勝",W194="敗")=TRUE,1,IF(AND(W194="勝",V194="敗")=TRUE,1,IF(AND(V194="勝",W194="")=TRUE,2,IF(AND(W194="勝",V194="")=TRUE,2,IF(AND(V194="敗",W194="")=TRUE,3,IF(AND(W194="敗",V194="")=TRUE,3,0)))))))</f>
        <v>2</v>
      </c>
      <c r="V194" s="95" t="str">
        <f>IF(L194="","",P194)</f>
        <v/>
      </c>
      <c r="W194" s="95" t="str">
        <f>IF(L196="","",P196)</f>
        <v>勝</v>
      </c>
      <c r="X194" s="95"/>
    </row>
    <row r="195" spans="1:24" ht="21" customHeight="1">
      <c r="A195" s="5">
        <f>A191+1</f>
        <v>47</v>
      </c>
      <c r="B195" s="59">
        <v>40583</v>
      </c>
      <c r="C195" s="60" t="str">
        <f>IF(B195="","",TEXT(B195,"(aaa)"))</f>
        <v>(水)</v>
      </c>
      <c r="D195" s="89" t="s">
        <v>26</v>
      </c>
      <c r="E195" s="27" t="s">
        <v>32</v>
      </c>
      <c r="F195" s="89"/>
      <c r="G195" s="87" t="s">
        <v>28</v>
      </c>
      <c r="H195" s="37" t="s">
        <v>11</v>
      </c>
      <c r="I195" s="83" t="s">
        <v>20</v>
      </c>
      <c r="J195" s="84" t="s">
        <v>21</v>
      </c>
      <c r="K195" s="84" t="s">
        <v>22</v>
      </c>
      <c r="L195" s="85" t="s">
        <v>14</v>
      </c>
      <c r="M195" s="48"/>
      <c r="N195" s="1">
        <v>800</v>
      </c>
      <c r="O195" s="94">
        <f>IF(AND(O194="",O196="")=TRUE,"",V195/SUM(V195:X195)*100)</f>
        <v>59.574468085106382</v>
      </c>
      <c r="P195" s="45" t="str">
        <f>IF(AND(L194="",L196="")=TRUE,"",V195&amp;"勝"&amp;W195&amp;"敗"&amp;X195&amp;"引")</f>
        <v>28勝19敗0引</v>
      </c>
      <c r="S195">
        <v>800</v>
      </c>
      <c r="U195" s="95"/>
      <c r="V195" s="95">
        <f>IF(U194=2,V191+1,IF(U194=0,0,V191))</f>
        <v>28</v>
      </c>
      <c r="W195" s="95">
        <f>IF(U194=3,W191+1,IF(U194=0,0,W191))</f>
        <v>19</v>
      </c>
      <c r="X195" s="95">
        <f>IF(U194=1,X191+1,X191)</f>
        <v>0</v>
      </c>
    </row>
    <row r="196" spans="1:24" ht="21" customHeight="1" thickBot="1">
      <c r="A196" s="6"/>
      <c r="B196" s="7"/>
      <c r="C196" s="7"/>
      <c r="D196" s="75">
        <v>0.66666666666666663</v>
      </c>
      <c r="E196" s="17">
        <v>82.346999999999994</v>
      </c>
      <c r="F196" s="91" t="s">
        <v>70</v>
      </c>
      <c r="G196" s="108">
        <v>10000</v>
      </c>
      <c r="H196" s="92">
        <v>0.1</v>
      </c>
      <c r="I196" s="56">
        <f>E196+F196</f>
        <v>82.336999999999989</v>
      </c>
      <c r="J196" s="57">
        <f>I196+H194</f>
        <v>82.416999999999987</v>
      </c>
      <c r="K196" s="57">
        <f>I196-H196</f>
        <v>82.236999999999995</v>
      </c>
      <c r="L196" s="53">
        <v>1</v>
      </c>
      <c r="M196" s="53" t="s">
        <v>45</v>
      </c>
      <c r="N196" s="8">
        <v>800</v>
      </c>
      <c r="O196" s="8">
        <f>IF(L196&lt;&gt;"",IF(M196="○",100,IF(M196="×",-100,"")),"")</f>
        <v>100</v>
      </c>
      <c r="P196" s="54" t="str">
        <f>IF(M196="○","勝",IF(M196="×","敗",""))</f>
        <v>勝</v>
      </c>
      <c r="U196" s="95"/>
      <c r="V196" s="95"/>
      <c r="W196" s="95"/>
      <c r="X196" s="95"/>
    </row>
    <row r="197" spans="1:24" ht="21" customHeight="1">
      <c r="A197" s="26" t="s">
        <v>0</v>
      </c>
      <c r="B197" s="38" t="s">
        <v>33</v>
      </c>
      <c r="C197" s="38" t="s">
        <v>34</v>
      </c>
      <c r="D197" s="88" t="s">
        <v>26</v>
      </c>
      <c r="E197" s="25" t="s">
        <v>31</v>
      </c>
      <c r="F197" s="88" t="s">
        <v>27</v>
      </c>
      <c r="G197" s="86" t="s">
        <v>28</v>
      </c>
      <c r="H197" s="18" t="s">
        <v>10</v>
      </c>
      <c r="I197" s="41" t="s">
        <v>19</v>
      </c>
      <c r="J197" s="40" t="s">
        <v>21</v>
      </c>
      <c r="K197" s="40" t="s">
        <v>22</v>
      </c>
      <c r="L197" s="82" t="s">
        <v>14</v>
      </c>
      <c r="M197" s="36" t="s">
        <v>15</v>
      </c>
      <c r="N197" s="33" t="s">
        <v>16</v>
      </c>
      <c r="O197" s="33" t="s">
        <v>12</v>
      </c>
      <c r="P197" s="34" t="s">
        <v>13</v>
      </c>
      <c r="U197" s="95"/>
      <c r="V197" s="95"/>
      <c r="W197" s="95"/>
      <c r="X197" s="95"/>
    </row>
    <row r="198" spans="1:24" ht="21" customHeight="1">
      <c r="A198" s="4"/>
      <c r="B198" s="58"/>
      <c r="C198" s="58"/>
      <c r="D198" s="74">
        <v>0.81458333333333333</v>
      </c>
      <c r="E198" s="16">
        <v>83.427000000000007</v>
      </c>
      <c r="F198" s="90">
        <v>0.01</v>
      </c>
      <c r="G198" s="42">
        <v>10000</v>
      </c>
      <c r="H198" s="30">
        <v>0.08</v>
      </c>
      <c r="I198" s="24">
        <f>E198+F198</f>
        <v>83.437000000000012</v>
      </c>
      <c r="J198" s="2">
        <f>I198-H198</f>
        <v>83.357000000000014</v>
      </c>
      <c r="K198" s="2">
        <f>I198+H200</f>
        <v>83.537000000000006</v>
      </c>
      <c r="L198" s="47">
        <v>1</v>
      </c>
      <c r="M198" s="47" t="s">
        <v>45</v>
      </c>
      <c r="N198" s="1">
        <f>IF(M198="○",H198*G198,IF(M198="×",-H198*G198,""))</f>
        <v>800</v>
      </c>
      <c r="O198" s="1">
        <f>IF(L198&lt;&gt;"",IF(M198="○",100,IF(M198="×",-100,"")),"")</f>
        <v>100</v>
      </c>
      <c r="P198" s="45" t="str">
        <f>IF(M198="○","勝",IF(M198="×","敗",""))</f>
        <v>勝</v>
      </c>
      <c r="S198">
        <v>800</v>
      </c>
      <c r="U198" s="95">
        <f>IF(AND(V198="",W198="")=TRUE,0,IF(AND(V198="勝",W198="敗")=TRUE,1,IF(AND(W198="勝",V198="敗")=TRUE,1,IF(AND(V198="勝",W198="")=TRUE,2,IF(AND(W198="勝",V198="")=TRUE,2,IF(AND(V198="敗",W198="")=TRUE,3,IF(AND(W198="敗",V198="")=TRUE,3,0)))))))</f>
        <v>2</v>
      </c>
      <c r="V198" s="95" t="str">
        <f>IF(L198="","",P198)</f>
        <v>勝</v>
      </c>
      <c r="W198" s="95" t="str">
        <f>IF(L200="","",P200)</f>
        <v/>
      </c>
      <c r="X198" s="95"/>
    </row>
    <row r="199" spans="1:24" ht="21" customHeight="1">
      <c r="A199" s="5">
        <f>A195+1</f>
        <v>48</v>
      </c>
      <c r="B199" s="59">
        <v>40588</v>
      </c>
      <c r="C199" s="60" t="str">
        <f>IF(B199="","",TEXT(B199,"(aaa)"))</f>
        <v>(月)</v>
      </c>
      <c r="D199" s="89" t="s">
        <v>26</v>
      </c>
      <c r="E199" s="27" t="s">
        <v>32</v>
      </c>
      <c r="F199" s="89"/>
      <c r="G199" s="87" t="s">
        <v>28</v>
      </c>
      <c r="H199" s="37" t="s">
        <v>11</v>
      </c>
      <c r="I199" s="83" t="s">
        <v>20</v>
      </c>
      <c r="J199" s="84" t="s">
        <v>21</v>
      </c>
      <c r="K199" s="84" t="s">
        <v>22</v>
      </c>
      <c r="L199" s="85" t="s">
        <v>14</v>
      </c>
      <c r="M199" s="48"/>
      <c r="N199" s="1">
        <f>IF(N200="",N198,IF(N198="",N200,N198+N200))</f>
        <v>800</v>
      </c>
      <c r="O199" s="94">
        <f>IF(AND(O198="",O200="")=TRUE,"",V199/SUM(V199:X199)*100)</f>
        <v>60.416666666666664</v>
      </c>
      <c r="P199" s="45" t="str">
        <f>IF(AND(L198="",L200="")=TRUE,"",V199&amp;"勝"&amp;W199&amp;"敗"&amp;X199&amp;"引")</f>
        <v>29勝19敗0引</v>
      </c>
      <c r="U199" s="95"/>
      <c r="V199" s="95">
        <f>IF(U198=2,V195+1,IF(U198=0,0,V195))</f>
        <v>29</v>
      </c>
      <c r="W199" s="95">
        <f>IF(U198=3,W195+1,IF(U198=0,0,W195))</f>
        <v>19</v>
      </c>
      <c r="X199" s="95">
        <f>IF(U198=1,X195+1,X195)</f>
        <v>0</v>
      </c>
    </row>
    <row r="200" spans="1:24" ht="21" customHeight="1" thickBot="1">
      <c r="A200" s="6"/>
      <c r="B200" s="7"/>
      <c r="C200" s="7"/>
      <c r="D200" s="75">
        <v>0.69791666666666663</v>
      </c>
      <c r="E200" s="17">
        <v>83.097999999999999</v>
      </c>
      <c r="F200" s="91" t="s">
        <v>64</v>
      </c>
      <c r="G200" s="108">
        <v>10000</v>
      </c>
      <c r="H200" s="92">
        <v>0.1</v>
      </c>
      <c r="I200" s="56">
        <f>E200+F200</f>
        <v>83.087999999999994</v>
      </c>
      <c r="J200" s="57">
        <f>I200+H198</f>
        <v>83.167999999999992</v>
      </c>
      <c r="K200" s="57">
        <f>I200-H200</f>
        <v>82.988</v>
      </c>
      <c r="L200" s="53"/>
      <c r="M200" s="53"/>
      <c r="N200" s="8" t="str">
        <f>IF(M200="○",H200*G200,IF(M200="×",-H200*G200,""))</f>
        <v/>
      </c>
      <c r="O200" s="8" t="str">
        <f>IF(L200&lt;&gt;"",IF(M200="○",100,IF(M200="×",-100,"")),"")</f>
        <v/>
      </c>
      <c r="P200" s="54" t="str">
        <f>IF(M200="○","勝",IF(M200="×","敗",""))</f>
        <v/>
      </c>
      <c r="U200" s="95"/>
      <c r="V200" s="95"/>
      <c r="W200" s="95"/>
      <c r="X200" s="95"/>
    </row>
    <row r="201" spans="1:24" ht="21" customHeight="1">
      <c r="A201" s="26" t="s">
        <v>0</v>
      </c>
      <c r="B201" s="38" t="s">
        <v>33</v>
      </c>
      <c r="C201" s="38" t="s">
        <v>34</v>
      </c>
      <c r="D201" s="88" t="s">
        <v>26</v>
      </c>
      <c r="E201" s="25" t="s">
        <v>31</v>
      </c>
      <c r="F201" s="88" t="s">
        <v>27</v>
      </c>
      <c r="G201" s="86" t="s">
        <v>28</v>
      </c>
      <c r="H201" s="18" t="s">
        <v>10</v>
      </c>
      <c r="I201" s="41" t="s">
        <v>19</v>
      </c>
      <c r="J201" s="40" t="s">
        <v>21</v>
      </c>
      <c r="K201" s="40" t="s">
        <v>22</v>
      </c>
      <c r="L201" s="82" t="s">
        <v>14</v>
      </c>
      <c r="M201" s="36" t="s">
        <v>15</v>
      </c>
      <c r="N201" s="33" t="s">
        <v>16</v>
      </c>
      <c r="O201" s="33" t="s">
        <v>12</v>
      </c>
      <c r="P201" s="34" t="s">
        <v>13</v>
      </c>
      <c r="U201" s="95"/>
      <c r="V201" s="95"/>
      <c r="W201" s="95"/>
      <c r="X201" s="95"/>
    </row>
    <row r="202" spans="1:24" ht="21" customHeight="1">
      <c r="A202" s="4"/>
      <c r="B202" s="58"/>
      <c r="C202" s="58"/>
      <c r="D202" s="74">
        <v>0.70624999999999993</v>
      </c>
      <c r="E202" s="16">
        <v>83.762</v>
      </c>
      <c r="F202" s="90">
        <v>0.01</v>
      </c>
      <c r="G202" s="42">
        <v>10000</v>
      </c>
      <c r="H202" s="30">
        <v>0.08</v>
      </c>
      <c r="I202" s="24">
        <f>E202+F202</f>
        <v>83.772000000000006</v>
      </c>
      <c r="J202" s="2">
        <f>I202-H202</f>
        <v>83.692000000000007</v>
      </c>
      <c r="K202" s="2">
        <f>I202+H204</f>
        <v>83.872</v>
      </c>
      <c r="L202" s="47">
        <v>1</v>
      </c>
      <c r="M202" s="47" t="s">
        <v>45</v>
      </c>
      <c r="N202" s="1">
        <f>IF(M202="○",H202*G202,IF(M202="×",-H202*G202,""))</f>
        <v>800</v>
      </c>
      <c r="O202" s="1">
        <f>IF(L202&lt;&gt;"",IF(M202="○",100,IF(M202="×",-100,"")),"")</f>
        <v>100</v>
      </c>
      <c r="P202" s="45" t="str">
        <f>IF(M202="○","勝",IF(M202="×","敗",""))</f>
        <v>勝</v>
      </c>
      <c r="U202" s="95">
        <f>IF(AND(V202="",W202="")=TRUE,0,IF(AND(V202="勝",W202="敗")=TRUE,1,IF(AND(W202="勝",V202="敗")=TRUE,1,IF(AND(V202="勝",W202="")=TRUE,2,IF(AND(W202="勝",V202="")=TRUE,2,IF(AND(V202="敗",W202="")=TRUE,3,IF(AND(W202="敗",V202="")=TRUE,3,0)))))))</f>
        <v>2</v>
      </c>
      <c r="V202" s="95" t="str">
        <f>IF(L202="","",P202)</f>
        <v>勝</v>
      </c>
      <c r="W202" s="95" t="str">
        <f>IF(L204="","",P204)</f>
        <v/>
      </c>
      <c r="X202" s="95"/>
    </row>
    <row r="203" spans="1:24" ht="21" customHeight="1">
      <c r="A203" s="5">
        <f>A199+1</f>
        <v>49</v>
      </c>
      <c r="B203" s="59">
        <v>40590</v>
      </c>
      <c r="C203" s="60" t="str">
        <f>IF(B203="","",TEXT(B203,"(aaa)"))</f>
        <v>(水)</v>
      </c>
      <c r="D203" s="89" t="s">
        <v>26</v>
      </c>
      <c r="E203" s="27" t="s">
        <v>32</v>
      </c>
      <c r="F203" s="89"/>
      <c r="G203" s="87" t="s">
        <v>28</v>
      </c>
      <c r="H203" s="37" t="s">
        <v>11</v>
      </c>
      <c r="I203" s="83" t="s">
        <v>20</v>
      </c>
      <c r="J203" s="84" t="s">
        <v>21</v>
      </c>
      <c r="K203" s="84" t="s">
        <v>22</v>
      </c>
      <c r="L203" s="85" t="s">
        <v>14</v>
      </c>
      <c r="M203" s="48"/>
      <c r="N203" s="1">
        <f>IF(N204="",N202,IF(N202="",N204,N202+N204))</f>
        <v>800</v>
      </c>
      <c r="O203" s="94">
        <f>IF(AND(O202="",O204="")=TRUE,"",V203/SUM(V203:X203)*100)</f>
        <v>61.224489795918366</v>
      </c>
      <c r="P203" s="45" t="str">
        <f>IF(AND(L202="",L204="")=TRUE,"",V203&amp;"勝"&amp;W203&amp;"敗"&amp;X203&amp;"引")</f>
        <v>30勝19敗0引</v>
      </c>
      <c r="S203">
        <v>800</v>
      </c>
      <c r="U203" s="95"/>
      <c r="V203" s="95">
        <f>IF(U202=2,V199+1,IF(U202=0,0,V199))</f>
        <v>30</v>
      </c>
      <c r="W203" s="95">
        <f>IF(U202=3,W199+1,IF(U202=0,0,W199))</f>
        <v>19</v>
      </c>
      <c r="X203" s="95">
        <f>IF(U202=1,X199+1,X199)</f>
        <v>0</v>
      </c>
    </row>
    <row r="204" spans="1:24" ht="21" customHeight="1" thickBot="1">
      <c r="A204" s="6"/>
      <c r="B204" s="7"/>
      <c r="C204" s="7"/>
      <c r="D204" s="75">
        <v>0.78541666666666676</v>
      </c>
      <c r="E204" s="17">
        <v>83.591999999999999</v>
      </c>
      <c r="F204" s="91" t="s">
        <v>70</v>
      </c>
      <c r="G204" s="108">
        <v>10000</v>
      </c>
      <c r="H204" s="92">
        <v>0.1</v>
      </c>
      <c r="I204" s="56">
        <f>E204+F204</f>
        <v>83.581999999999994</v>
      </c>
      <c r="J204" s="57">
        <f>I204+H202</f>
        <v>83.661999999999992</v>
      </c>
      <c r="K204" s="57">
        <f>I204-H204</f>
        <v>83.481999999999999</v>
      </c>
      <c r="L204" s="53"/>
      <c r="M204" s="53"/>
      <c r="N204" s="8" t="str">
        <f>IF(M204="○",H204*G204,IF(M204="×",-H204*G204,""))</f>
        <v/>
      </c>
      <c r="O204" s="8" t="str">
        <f>IF(L204&lt;&gt;"",IF(M204="○",100,IF(M204="×",-100,"")),"")</f>
        <v/>
      </c>
      <c r="P204" s="54" t="str">
        <f>IF(M204="○","勝",IF(M204="×","敗",""))</f>
        <v/>
      </c>
      <c r="U204" s="95"/>
      <c r="V204" s="95"/>
      <c r="W204" s="95"/>
      <c r="X204" s="95"/>
    </row>
    <row r="205" spans="1:24" ht="21" customHeight="1">
      <c r="A205" s="26" t="s">
        <v>0</v>
      </c>
      <c r="B205" s="38" t="s">
        <v>33</v>
      </c>
      <c r="C205" s="38" t="s">
        <v>34</v>
      </c>
      <c r="D205" s="88" t="s">
        <v>26</v>
      </c>
      <c r="E205" s="25" t="s">
        <v>31</v>
      </c>
      <c r="F205" s="88" t="s">
        <v>27</v>
      </c>
      <c r="G205" s="86" t="s">
        <v>28</v>
      </c>
      <c r="H205" s="18" t="s">
        <v>10</v>
      </c>
      <c r="I205" s="41" t="s">
        <v>19</v>
      </c>
      <c r="J205" s="40" t="s">
        <v>21</v>
      </c>
      <c r="K205" s="40" t="s">
        <v>22</v>
      </c>
      <c r="L205" s="82" t="s">
        <v>14</v>
      </c>
      <c r="M205" s="36" t="s">
        <v>15</v>
      </c>
      <c r="N205" s="33" t="s">
        <v>16</v>
      </c>
      <c r="O205" s="33" t="s">
        <v>12</v>
      </c>
      <c r="P205" s="34" t="s">
        <v>13</v>
      </c>
      <c r="U205" s="95"/>
      <c r="V205" s="95"/>
      <c r="W205" s="95"/>
      <c r="X205" s="95"/>
    </row>
    <row r="206" spans="1:24" ht="21" customHeight="1">
      <c r="A206" s="4"/>
      <c r="B206" s="58"/>
      <c r="C206" s="58"/>
      <c r="D206" s="74">
        <v>0.80208333333333337</v>
      </c>
      <c r="E206" s="16">
        <v>83.477000000000004</v>
      </c>
      <c r="F206" s="90">
        <v>0.01</v>
      </c>
      <c r="G206" s="42">
        <v>10000</v>
      </c>
      <c r="H206" s="30">
        <v>0.08</v>
      </c>
      <c r="I206" s="24">
        <f>E206+F206</f>
        <v>83.487000000000009</v>
      </c>
      <c r="J206" s="2">
        <f>I206-H206</f>
        <v>83.407000000000011</v>
      </c>
      <c r="K206" s="2">
        <f>I206+H208</f>
        <v>83.587000000000003</v>
      </c>
      <c r="L206" s="47"/>
      <c r="M206" s="47"/>
      <c r="N206" s="122" t="str">
        <f>IF(M206="○",H206*G206,IF(M206="×",-H206*G206,""))</f>
        <v/>
      </c>
      <c r="O206" s="122" t="str">
        <f>IF(L206&lt;&gt;"",IF(M206="○",100,IF(M206="×",-100,"")),"")</f>
        <v/>
      </c>
      <c r="P206" s="102" t="str">
        <f>IF(M206="○","勝",IF(M206="×","敗",""))</f>
        <v/>
      </c>
      <c r="S206">
        <v>800</v>
      </c>
      <c r="U206" s="95">
        <f>IF(AND(V206="",W206="")=TRUE,0,IF(AND(V206="勝",W206="敗")=TRUE,1,IF(AND(W206="勝",V206="敗")=TRUE,1,IF(AND(V206="勝",W206="")=TRUE,2,IF(AND(W206="勝",V206="")=TRUE,2,IF(AND(V206="敗",W206="")=TRUE,3,IF(AND(W206="敗",V206="")=TRUE,3,0)))))))</f>
        <v>2</v>
      </c>
      <c r="V206" s="95" t="str">
        <f>IF(L206="","",P206)</f>
        <v/>
      </c>
      <c r="W206" s="95" t="str">
        <f>IF(L208="","",P208)</f>
        <v>勝</v>
      </c>
      <c r="X206" s="95"/>
    </row>
    <row r="207" spans="1:24" ht="21" customHeight="1">
      <c r="A207" s="5">
        <f>A203+1</f>
        <v>50</v>
      </c>
      <c r="B207" s="59">
        <v>40592</v>
      </c>
      <c r="C207" s="60" t="str">
        <f>IF(B207="","",TEXT(B207,"(aaa)"))</f>
        <v>(金)</v>
      </c>
      <c r="D207" s="89" t="s">
        <v>26</v>
      </c>
      <c r="E207" s="27" t="s">
        <v>32</v>
      </c>
      <c r="F207" s="89"/>
      <c r="G207" s="87" t="s">
        <v>28</v>
      </c>
      <c r="H207" s="37" t="s">
        <v>11</v>
      </c>
      <c r="I207" s="83" t="s">
        <v>20</v>
      </c>
      <c r="J207" s="84" t="s">
        <v>21</v>
      </c>
      <c r="K207" s="84" t="s">
        <v>22</v>
      </c>
      <c r="L207" s="85" t="s">
        <v>14</v>
      </c>
      <c r="M207" s="48"/>
      <c r="N207" s="122">
        <v>800</v>
      </c>
      <c r="O207" s="94">
        <f>IF(AND(O206="",O208="")=TRUE,"",V207/SUM(V207:X207)*100)</f>
        <v>62</v>
      </c>
      <c r="P207" s="102" t="str">
        <f>IF(AND(L206="",L208="")=TRUE,"",V207&amp;"勝"&amp;W207&amp;"敗"&amp;X207&amp;"引")</f>
        <v>31勝19敗0引</v>
      </c>
      <c r="U207" s="95"/>
      <c r="V207" s="95">
        <f>IF(U206=2,V203+1,IF(U206=0,0,V203))</f>
        <v>31</v>
      </c>
      <c r="W207" s="95">
        <f>IF(U206=3,W203+1,IF(U206=0,0,W203))</f>
        <v>19</v>
      </c>
      <c r="X207" s="95">
        <f>IF(U206=1,X203+1,X203)</f>
        <v>0</v>
      </c>
    </row>
    <row r="208" spans="1:24" ht="21" customHeight="1" thickBot="1">
      <c r="A208" s="6"/>
      <c r="B208" s="7"/>
      <c r="C208" s="7"/>
      <c r="D208" s="75">
        <v>0.67708333333333337</v>
      </c>
      <c r="E208" s="17">
        <v>83.236999999999995</v>
      </c>
      <c r="F208" s="91" t="s">
        <v>64</v>
      </c>
      <c r="G208" s="108">
        <v>10000</v>
      </c>
      <c r="H208" s="92">
        <v>0.1</v>
      </c>
      <c r="I208" s="56">
        <f>E208+F208</f>
        <v>83.22699999999999</v>
      </c>
      <c r="J208" s="57">
        <f>I208+H206</f>
        <v>83.306999999999988</v>
      </c>
      <c r="K208" s="57">
        <f>I208-H208</f>
        <v>83.126999999999995</v>
      </c>
      <c r="L208" s="53">
        <v>1</v>
      </c>
      <c r="M208" s="53" t="s">
        <v>45</v>
      </c>
      <c r="N208" s="123">
        <v>800</v>
      </c>
      <c r="O208" s="123">
        <f>IF(L208&lt;&gt;"",IF(M208="○",100,IF(M208="×",-100,"")),"")</f>
        <v>100</v>
      </c>
      <c r="P208" s="124" t="str">
        <f>IF(M208="○","勝",IF(M208="×","敗",""))</f>
        <v>勝</v>
      </c>
      <c r="U208" s="95"/>
      <c r="V208" s="95"/>
      <c r="W208" s="95"/>
      <c r="X208" s="95"/>
    </row>
    <row r="209" spans="1:24" ht="21" customHeight="1">
      <c r="A209" s="26" t="s">
        <v>0</v>
      </c>
      <c r="B209" s="38" t="s">
        <v>33</v>
      </c>
      <c r="C209" s="38" t="s">
        <v>34</v>
      </c>
      <c r="D209" s="88" t="s">
        <v>26</v>
      </c>
      <c r="E209" s="25" t="s">
        <v>31</v>
      </c>
      <c r="F209" s="88" t="s">
        <v>27</v>
      </c>
      <c r="G209" s="86" t="s">
        <v>28</v>
      </c>
      <c r="H209" s="18" t="s">
        <v>10</v>
      </c>
      <c r="I209" s="41" t="s">
        <v>19</v>
      </c>
      <c r="J209" s="40" t="s">
        <v>21</v>
      </c>
      <c r="K209" s="40" t="s">
        <v>22</v>
      </c>
      <c r="L209" s="82" t="s">
        <v>14</v>
      </c>
      <c r="M209" s="36" t="s">
        <v>15</v>
      </c>
      <c r="N209" s="33" t="s">
        <v>16</v>
      </c>
      <c r="O209" s="33" t="s">
        <v>12</v>
      </c>
      <c r="P209" s="34" t="s">
        <v>13</v>
      </c>
      <c r="U209" s="95"/>
      <c r="V209" s="95"/>
      <c r="W209" s="95"/>
      <c r="X209" s="95"/>
    </row>
    <row r="210" spans="1:24" ht="21" customHeight="1">
      <c r="A210" s="4"/>
      <c r="B210" s="58"/>
      <c r="C210" s="58"/>
      <c r="D210" s="74">
        <v>0.66041666666666665</v>
      </c>
      <c r="E210" s="16">
        <v>83.206000000000003</v>
      </c>
      <c r="F210" s="90">
        <v>0.01</v>
      </c>
      <c r="G210" s="42">
        <v>10000</v>
      </c>
      <c r="H210" s="30">
        <v>0.08</v>
      </c>
      <c r="I210" s="127">
        <f>E210+F210</f>
        <v>83.216000000000008</v>
      </c>
      <c r="J210" s="128">
        <f>I210-H210</f>
        <v>83.13600000000001</v>
      </c>
      <c r="K210" s="128">
        <f>I210+H212</f>
        <v>83.316000000000003</v>
      </c>
      <c r="L210" s="47">
        <v>1</v>
      </c>
      <c r="M210" s="47" t="s">
        <v>45</v>
      </c>
      <c r="N210" s="1">
        <f>IF(M210="○",H210*G210,IF(M210="×",-H210*G210,""))</f>
        <v>800</v>
      </c>
      <c r="O210" s="1">
        <f>IF(L210&lt;&gt;"",IF(M210="○",100,IF(M210="×",-100,"")),"")</f>
        <v>100</v>
      </c>
      <c r="P210" s="45" t="str">
        <f>IF(M210="○","勝",IF(M210="×","敗",""))</f>
        <v>勝</v>
      </c>
      <c r="S210" s="121" t="s">
        <v>76</v>
      </c>
      <c r="U210" s="95">
        <f>IF(AND(V210="",W210="")=TRUE,0,IF(AND(V210="勝",W210="敗")=TRUE,1,IF(AND(W210="勝",V210="敗")=TRUE,1,IF(AND(V210="勝",W210="")=TRUE,2,IF(AND(W210="勝",V210="")=TRUE,2,IF(AND(V210="敗",W210="")=TRUE,3,IF(AND(W210="敗",V210="")=TRUE,3,0)))))))</f>
        <v>2</v>
      </c>
      <c r="V210" s="95" t="str">
        <f>IF(L210="","",P210)</f>
        <v>勝</v>
      </c>
      <c r="W210" s="95" t="str">
        <f>IF(L212="","",P212)</f>
        <v/>
      </c>
      <c r="X210" s="95"/>
    </row>
    <row r="211" spans="1:24" ht="21" customHeight="1">
      <c r="A211" s="5">
        <f>A207+1</f>
        <v>51</v>
      </c>
      <c r="B211" s="59">
        <v>40595</v>
      </c>
      <c r="C211" s="60" t="str">
        <f>IF(B211="","",TEXT(B211,"(aaa)"))</f>
        <v>(月)</v>
      </c>
      <c r="D211" s="89" t="s">
        <v>26</v>
      </c>
      <c r="E211" s="27" t="s">
        <v>32</v>
      </c>
      <c r="F211" s="89"/>
      <c r="G211" s="87" t="s">
        <v>28</v>
      </c>
      <c r="H211" s="37" t="s">
        <v>11</v>
      </c>
      <c r="I211" s="83" t="s">
        <v>20</v>
      </c>
      <c r="J211" s="84" t="s">
        <v>21</v>
      </c>
      <c r="K211" s="84" t="s">
        <v>22</v>
      </c>
      <c r="L211" s="85" t="s">
        <v>14</v>
      </c>
      <c r="M211" s="48"/>
      <c r="N211" s="1">
        <f>IF(N212="",N210,IF(N210="",N212,N210+N212))</f>
        <v>800</v>
      </c>
      <c r="O211" s="94">
        <f>IF(AND(O210="",O212="")=TRUE,"",V211/SUM(V211:X211)*100)</f>
        <v>62.745098039215684</v>
      </c>
      <c r="P211" s="45" t="str">
        <f>IF(AND(L210="",L212="")=TRUE,"",V211&amp;"勝"&amp;W211&amp;"敗"&amp;X211&amp;"引")</f>
        <v>32勝19敗0引</v>
      </c>
      <c r="U211" s="95"/>
      <c r="V211" s="95">
        <f>IF(U210=2,V207+1,IF(U210=0,0,V207))</f>
        <v>32</v>
      </c>
      <c r="W211" s="95">
        <f>IF(U210=3,W207+1,IF(U210=0,0,W207))</f>
        <v>19</v>
      </c>
      <c r="X211" s="95">
        <f>IF(U210=1,X207+1,X207)</f>
        <v>0</v>
      </c>
    </row>
    <row r="212" spans="1:24" ht="21" customHeight="1" thickBot="1">
      <c r="A212" s="6"/>
      <c r="B212" s="7"/>
      <c r="C212" s="7"/>
      <c r="D212" s="75">
        <v>0.75</v>
      </c>
      <c r="E212" s="17">
        <v>83.07</v>
      </c>
      <c r="F212" s="91" t="s">
        <v>70</v>
      </c>
      <c r="G212" s="108">
        <v>10000</v>
      </c>
      <c r="H212" s="92">
        <v>0.1</v>
      </c>
      <c r="I212" s="129">
        <f>E212+F212</f>
        <v>83.059999999999988</v>
      </c>
      <c r="J212" s="130">
        <f>I212+H210</f>
        <v>83.139999999999986</v>
      </c>
      <c r="K212" s="130">
        <f>I212-H212</f>
        <v>82.96</v>
      </c>
      <c r="L212" s="53"/>
      <c r="M212" s="53"/>
      <c r="N212" s="8" t="str">
        <f>IF(M212="○",H212*G212,IF(M212="×",-H212*G212,""))</f>
        <v/>
      </c>
      <c r="O212" s="8" t="str">
        <f>IF(L212&lt;&gt;"",IF(M212="○",100,IF(M212="×",-100,"")),"")</f>
        <v/>
      </c>
      <c r="P212" s="54" t="str">
        <f>IF(M212="○","勝",IF(M212="×","敗",""))</f>
        <v/>
      </c>
      <c r="U212" s="95"/>
      <c r="V212" s="95"/>
      <c r="W212" s="95"/>
      <c r="X212" s="95"/>
    </row>
    <row r="213" spans="1:24" ht="21" customHeight="1">
      <c r="A213" s="26" t="s">
        <v>0</v>
      </c>
      <c r="B213" s="38" t="s">
        <v>33</v>
      </c>
      <c r="C213" s="38" t="s">
        <v>34</v>
      </c>
      <c r="D213" s="88" t="s">
        <v>26</v>
      </c>
      <c r="E213" s="25" t="s">
        <v>31</v>
      </c>
      <c r="F213" s="88" t="s">
        <v>27</v>
      </c>
      <c r="G213" s="86" t="s">
        <v>28</v>
      </c>
      <c r="H213" s="18" t="s">
        <v>10</v>
      </c>
      <c r="I213" s="41" t="s">
        <v>19</v>
      </c>
      <c r="J213" s="40" t="s">
        <v>21</v>
      </c>
      <c r="K213" s="40" t="s">
        <v>22</v>
      </c>
      <c r="L213" s="82" t="s">
        <v>14</v>
      </c>
      <c r="M213" s="36" t="s">
        <v>15</v>
      </c>
      <c r="N213" s="33" t="s">
        <v>16</v>
      </c>
      <c r="O213" s="33" t="s">
        <v>12</v>
      </c>
      <c r="P213" s="34" t="s">
        <v>13</v>
      </c>
      <c r="U213" s="95"/>
      <c r="V213" s="95"/>
      <c r="W213" s="95"/>
      <c r="X213" s="95"/>
    </row>
    <row r="214" spans="1:24" ht="21" customHeight="1">
      <c r="A214" s="4"/>
      <c r="B214" s="58"/>
      <c r="C214" s="58"/>
      <c r="D214" s="74">
        <v>0.8520833333333333</v>
      </c>
      <c r="E214" s="16">
        <v>82.866</v>
      </c>
      <c r="F214" s="90">
        <v>0.01</v>
      </c>
      <c r="G214" s="42">
        <v>10000</v>
      </c>
      <c r="H214" s="30">
        <v>0.08</v>
      </c>
      <c r="I214" s="24">
        <f>E214+F214</f>
        <v>82.876000000000005</v>
      </c>
      <c r="J214" s="2">
        <f>I214-H214</f>
        <v>82.796000000000006</v>
      </c>
      <c r="K214" s="2">
        <f>I214+H216</f>
        <v>82.975999999999999</v>
      </c>
      <c r="L214" s="47"/>
      <c r="M214" s="47"/>
      <c r="N214" s="1" t="str">
        <f>IF(M214="○",H214*G214,IF(M214="×",-H214*G214,""))</f>
        <v/>
      </c>
      <c r="O214" s="1" t="str">
        <f>IF(L214&lt;&gt;"",IF(M214="○",100,IF(M214="×",-100,"")),"")</f>
        <v/>
      </c>
      <c r="P214" s="45" t="str">
        <f>IF(M214="○","勝",IF(M214="×","敗",""))</f>
        <v/>
      </c>
      <c r="U214" s="95">
        <f>IF(AND(V214="",W214="")=TRUE,0,IF(AND(V214="勝",W214="敗")=TRUE,1,IF(AND(W214="勝",V214="敗")=TRUE,1,IF(AND(V214="勝",W214="")=TRUE,2,IF(AND(W214="勝",V214="")=TRUE,2,IF(AND(V214="敗",W214="")=TRUE,3,IF(AND(W214="敗",V214="")=TRUE,3,0)))))))</f>
        <v>3</v>
      </c>
      <c r="V214" s="95" t="str">
        <f>IF(L214="","",P214)</f>
        <v/>
      </c>
      <c r="W214" s="95" t="str">
        <f>IF(L216="","",P216)</f>
        <v>敗</v>
      </c>
      <c r="X214" s="95"/>
    </row>
    <row r="215" spans="1:24" ht="21" customHeight="1">
      <c r="A215" s="5">
        <f>A211+1</f>
        <v>52</v>
      </c>
      <c r="B215" s="59">
        <v>40597</v>
      </c>
      <c r="C215" s="60" t="str">
        <f>IF(B215="","",TEXT(B215,"(aaa)"))</f>
        <v>(水)</v>
      </c>
      <c r="D215" s="89" t="s">
        <v>26</v>
      </c>
      <c r="E215" s="27" t="s">
        <v>32</v>
      </c>
      <c r="F215" s="89"/>
      <c r="G215" s="87" t="s">
        <v>28</v>
      </c>
      <c r="H215" s="37" t="s">
        <v>11</v>
      </c>
      <c r="I215" s="83" t="s">
        <v>20</v>
      </c>
      <c r="J215" s="84" t="s">
        <v>21</v>
      </c>
      <c r="K215" s="84" t="s">
        <v>22</v>
      </c>
      <c r="L215" s="85" t="s">
        <v>14</v>
      </c>
      <c r="M215" s="48"/>
      <c r="N215" s="1">
        <f>IF(N216="",N214,IF(N214="",N216,N214+N216))</f>
        <v>-1040</v>
      </c>
      <c r="O215" s="94">
        <f>IF(AND(O214="",O216="")=TRUE,"",V215/SUM(V215:X215)*100)</f>
        <v>61.53846153846154</v>
      </c>
      <c r="P215" s="45" t="str">
        <f>IF(AND(L214="",L216="")=TRUE,"",V215&amp;"勝"&amp;W215&amp;"敗"&amp;X215&amp;"引")</f>
        <v>32勝20敗0引</v>
      </c>
      <c r="Q215" s="96"/>
      <c r="U215" s="95"/>
      <c r="V215" s="95">
        <f>IF(U214=2,V211+1,IF(U214=0,0,V211))</f>
        <v>32</v>
      </c>
      <c r="W215" s="95">
        <f>IF(U214=3,W211+1,IF(U214=0,0,W211))</f>
        <v>20</v>
      </c>
      <c r="X215" s="95">
        <f>IF(U214=1,X211+1,X211)</f>
        <v>0</v>
      </c>
    </row>
    <row r="216" spans="1:24" ht="21" customHeight="1" thickBot="1">
      <c r="A216" s="6"/>
      <c r="B216" s="7"/>
      <c r="C216" s="7"/>
      <c r="D216" s="75">
        <v>0.67291666666666661</v>
      </c>
      <c r="E216" s="17">
        <v>82.617000000000004</v>
      </c>
      <c r="F216" s="91" t="s">
        <v>64</v>
      </c>
      <c r="G216" s="108">
        <v>10000</v>
      </c>
      <c r="H216" s="92">
        <v>0.1</v>
      </c>
      <c r="I216" s="56">
        <f>E216+F216</f>
        <v>82.606999999999999</v>
      </c>
      <c r="J216" s="57">
        <f>I216+H214</f>
        <v>82.686999999999998</v>
      </c>
      <c r="K216" s="57">
        <f>I216-H216</f>
        <v>82.507000000000005</v>
      </c>
      <c r="L216" s="53">
        <v>1</v>
      </c>
      <c r="M216" s="53" t="s">
        <v>47</v>
      </c>
      <c r="N216" s="8">
        <v>-1040</v>
      </c>
      <c r="O216" s="8">
        <f>IF(L216&lt;&gt;"",IF(M216="○",100,IF(M216="×",-100,"")),"")</f>
        <v>-100</v>
      </c>
      <c r="P216" s="54" t="str">
        <f>IF(M216="○","勝",IF(M216="×","敗",""))</f>
        <v>敗</v>
      </c>
      <c r="U216" s="95"/>
      <c r="V216" s="95"/>
      <c r="W216" s="95"/>
      <c r="X216" s="95"/>
    </row>
    <row r="217" spans="1:24" ht="21" customHeight="1">
      <c r="A217" s="26" t="s">
        <v>0</v>
      </c>
      <c r="B217" s="38" t="s">
        <v>33</v>
      </c>
      <c r="C217" s="38" t="s">
        <v>34</v>
      </c>
      <c r="D217" s="88" t="s">
        <v>26</v>
      </c>
      <c r="E217" s="25" t="s">
        <v>31</v>
      </c>
      <c r="F217" s="88" t="s">
        <v>27</v>
      </c>
      <c r="G217" s="86" t="s">
        <v>28</v>
      </c>
      <c r="H217" s="18" t="s">
        <v>10</v>
      </c>
      <c r="I217" s="41" t="s">
        <v>19</v>
      </c>
      <c r="J217" s="40" t="s">
        <v>21</v>
      </c>
      <c r="K217" s="40" t="s">
        <v>22</v>
      </c>
      <c r="L217" s="82" t="s">
        <v>14</v>
      </c>
      <c r="M217" s="36" t="s">
        <v>15</v>
      </c>
      <c r="N217" s="33" t="s">
        <v>16</v>
      </c>
      <c r="O217" s="33" t="s">
        <v>12</v>
      </c>
      <c r="P217" s="34" t="s">
        <v>13</v>
      </c>
      <c r="U217" s="95"/>
      <c r="V217" s="95"/>
      <c r="W217" s="95"/>
      <c r="X217" s="95"/>
    </row>
    <row r="218" spans="1:24" ht="21" customHeight="1">
      <c r="A218" s="4"/>
      <c r="B218" s="58"/>
      <c r="C218" s="58"/>
      <c r="D218" s="74">
        <v>0.77083333333333337</v>
      </c>
      <c r="E218" s="16">
        <v>82.037999999999997</v>
      </c>
      <c r="F218" s="90">
        <v>0.01</v>
      </c>
      <c r="G218" s="42">
        <v>10000</v>
      </c>
      <c r="H218" s="30">
        <v>0.08</v>
      </c>
      <c r="I218" s="24">
        <f>E218+F218</f>
        <v>82.048000000000002</v>
      </c>
      <c r="J218" s="2">
        <f>I218-H218</f>
        <v>81.968000000000004</v>
      </c>
      <c r="K218" s="2">
        <f>I218+H220</f>
        <v>82.147999999999996</v>
      </c>
      <c r="L218" s="47">
        <v>1</v>
      </c>
      <c r="M218" s="47" t="s">
        <v>47</v>
      </c>
      <c r="N218" s="1">
        <v>-1070</v>
      </c>
      <c r="O218" s="1">
        <f>IF(L218&lt;&gt;"",IF(M218="○",100,IF(M218="×",-100,"")),"")</f>
        <v>-100</v>
      </c>
      <c r="P218" s="45" t="str">
        <f>IF(M218="○","勝",IF(M218="×","敗",""))</f>
        <v>敗</v>
      </c>
      <c r="U218" s="95">
        <f>IF(AND(V218="",W218="")=TRUE,0,IF(AND(V218="勝",W218="敗")=TRUE,1,IF(AND(W218="勝",V218="敗")=TRUE,1,IF(AND(V218="勝",W218="")=TRUE,2,IF(AND(W218="勝",V218="")=TRUE,2,IF(AND(V218="敗",W218="")=TRUE,3,IF(AND(W218="敗",V218="")=TRUE,3,0)))))))</f>
        <v>3</v>
      </c>
      <c r="V218" s="95" t="str">
        <f>IF(L218="","",P218)</f>
        <v>敗</v>
      </c>
      <c r="W218" s="95" t="str">
        <f>IF(L220="","",P220)</f>
        <v/>
      </c>
      <c r="X218" s="95"/>
    </row>
    <row r="219" spans="1:24" ht="21" customHeight="1">
      <c r="A219" s="5">
        <f>A215+1</f>
        <v>53</v>
      </c>
      <c r="B219" s="59">
        <v>40599</v>
      </c>
      <c r="C219" s="60" t="str">
        <f>IF(B219="","",TEXT(B219,"(aaa)"))</f>
        <v>(金)</v>
      </c>
      <c r="D219" s="89" t="s">
        <v>26</v>
      </c>
      <c r="E219" s="27" t="s">
        <v>32</v>
      </c>
      <c r="F219" s="89"/>
      <c r="G219" s="87" t="s">
        <v>28</v>
      </c>
      <c r="H219" s="37" t="s">
        <v>11</v>
      </c>
      <c r="I219" s="83" t="s">
        <v>20</v>
      </c>
      <c r="J219" s="84" t="s">
        <v>21</v>
      </c>
      <c r="K219" s="84" t="s">
        <v>22</v>
      </c>
      <c r="L219" s="85" t="s">
        <v>14</v>
      </c>
      <c r="M219" s="48"/>
      <c r="N219" s="1">
        <f>IF(N220="",N218,IF(N218="",N220,N218+N220))</f>
        <v>-1070</v>
      </c>
      <c r="O219" s="94">
        <f>IF(AND(O218="",O220="")=TRUE,"",V219/SUM(V219:X219)*100)</f>
        <v>60.377358490566039</v>
      </c>
      <c r="P219" s="45" t="str">
        <f>IF(AND(L218="",L220="")=TRUE,"",V219&amp;"勝"&amp;W219&amp;"敗"&amp;X219&amp;"引")</f>
        <v>32勝21敗0引</v>
      </c>
      <c r="U219" s="95"/>
      <c r="V219" s="95">
        <f>IF(U218=2,V215+1,IF(U218=0,0,V215))</f>
        <v>32</v>
      </c>
      <c r="W219" s="95">
        <f>IF(U218=3,W215+1,IF(U218=0,0,W215))</f>
        <v>21</v>
      </c>
      <c r="X219" s="95">
        <f>IF(U218=1,X215+1,X215)</f>
        <v>0</v>
      </c>
    </row>
    <row r="220" spans="1:24" ht="21" customHeight="1" thickBot="1">
      <c r="A220" s="6"/>
      <c r="B220" s="7"/>
      <c r="C220" s="7"/>
      <c r="D220" s="75">
        <v>0.67291666666666661</v>
      </c>
      <c r="E220" s="17">
        <v>81.799000000000007</v>
      </c>
      <c r="F220" s="91" t="s">
        <v>70</v>
      </c>
      <c r="G220" s="108">
        <v>10000</v>
      </c>
      <c r="H220" s="92">
        <v>0.1</v>
      </c>
      <c r="I220" s="56">
        <f>E220+F220</f>
        <v>81.789000000000001</v>
      </c>
      <c r="J220" s="57">
        <f>I220+H218</f>
        <v>81.869</v>
      </c>
      <c r="K220" s="57">
        <f>I220-H220</f>
        <v>81.689000000000007</v>
      </c>
      <c r="L220" s="53"/>
      <c r="M220" s="53"/>
      <c r="N220" s="8" t="str">
        <f>IF(M220="○",H220*G220,IF(M220="×",-H220*G220,""))</f>
        <v/>
      </c>
      <c r="O220" s="8" t="str">
        <f>IF(L220&lt;&gt;"",IF(M220="○",100,IF(M220="×",-100,"")),"")</f>
        <v/>
      </c>
      <c r="P220" s="54" t="str">
        <f>IF(M220="○","勝",IF(M220="×","敗",""))</f>
        <v/>
      </c>
      <c r="U220" s="95"/>
      <c r="V220" s="95"/>
      <c r="W220" s="95"/>
      <c r="X220" s="95"/>
    </row>
    <row r="221" spans="1:24" ht="21" customHeight="1">
      <c r="A221" s="26" t="s">
        <v>0</v>
      </c>
      <c r="B221" s="38" t="s">
        <v>33</v>
      </c>
      <c r="C221" s="38" t="s">
        <v>34</v>
      </c>
      <c r="D221" s="88" t="s">
        <v>26</v>
      </c>
      <c r="E221" s="25" t="s">
        <v>31</v>
      </c>
      <c r="F221" s="88" t="s">
        <v>27</v>
      </c>
      <c r="G221" s="86" t="s">
        <v>28</v>
      </c>
      <c r="H221" s="18" t="s">
        <v>10</v>
      </c>
      <c r="I221" s="41" t="s">
        <v>19</v>
      </c>
      <c r="J221" s="40" t="s">
        <v>21</v>
      </c>
      <c r="K221" s="40" t="s">
        <v>22</v>
      </c>
      <c r="L221" s="82" t="s">
        <v>14</v>
      </c>
      <c r="M221" s="36" t="s">
        <v>15</v>
      </c>
      <c r="N221" s="33" t="s">
        <v>16</v>
      </c>
      <c r="O221" s="33" t="s">
        <v>12</v>
      </c>
      <c r="P221" s="34" t="s">
        <v>13</v>
      </c>
      <c r="U221" s="95"/>
      <c r="V221" s="95"/>
      <c r="W221" s="95"/>
      <c r="X221" s="95"/>
    </row>
    <row r="222" spans="1:24" ht="21" customHeight="1">
      <c r="A222" s="4"/>
      <c r="B222" s="58"/>
      <c r="C222" s="58"/>
      <c r="D222" s="74">
        <v>0.86319444444444438</v>
      </c>
      <c r="E222" s="16">
        <v>81.933000000000007</v>
      </c>
      <c r="F222" s="90">
        <v>0.01</v>
      </c>
      <c r="G222" s="42">
        <v>10000</v>
      </c>
      <c r="H222" s="30">
        <v>0.08</v>
      </c>
      <c r="I222" s="24">
        <f>E222+F222</f>
        <v>81.943000000000012</v>
      </c>
      <c r="J222" s="2">
        <f>I222-H222</f>
        <v>81.863000000000014</v>
      </c>
      <c r="K222" s="2">
        <f>I222+H224</f>
        <v>82.043000000000006</v>
      </c>
      <c r="L222" s="47">
        <v>1</v>
      </c>
      <c r="M222" s="47" t="s">
        <v>48</v>
      </c>
      <c r="N222" s="1">
        <f>IF(M222="○",H222*G222,IF(M222="×",-H222*G222,""))</f>
        <v>800</v>
      </c>
      <c r="O222" s="1">
        <f>IF(L222&lt;&gt;"",IF(M222="○",100,IF(M222="×",-100,"")),"")</f>
        <v>100</v>
      </c>
      <c r="P222" s="45" t="str">
        <f>IF(M222="○","勝",IF(M222="×","敗",""))</f>
        <v>勝</v>
      </c>
      <c r="U222" s="95">
        <f>IF(AND(V222="",W222="")=TRUE,0,IF(AND(V222="勝",W222="敗")=TRUE,1,IF(AND(W222="勝",V222="敗")=TRUE,1,IF(AND(V222="勝",W222="")=TRUE,2,IF(AND(W222="勝",V222="")=TRUE,2,IF(AND(V222="敗",W222="")=TRUE,3,IF(AND(W222="敗",V222="")=TRUE,3,0)))))))</f>
        <v>2</v>
      </c>
      <c r="V222" s="95" t="str">
        <f>IF(L222="","",P222)</f>
        <v>勝</v>
      </c>
      <c r="W222" s="95" t="str">
        <f>IF(L224="","",P224)</f>
        <v/>
      </c>
      <c r="X222" s="95"/>
    </row>
    <row r="223" spans="1:24" ht="21" customHeight="1">
      <c r="A223" s="5">
        <f>A219+1</f>
        <v>54</v>
      </c>
      <c r="B223" s="59">
        <v>40602</v>
      </c>
      <c r="C223" s="60" t="str">
        <f>IF(B223="","",TEXT(B223,"(aaa)"))</f>
        <v>(月)</v>
      </c>
      <c r="D223" s="89" t="s">
        <v>26</v>
      </c>
      <c r="E223" s="27" t="s">
        <v>32</v>
      </c>
      <c r="F223" s="89"/>
      <c r="G223" s="87" t="s">
        <v>28</v>
      </c>
      <c r="H223" s="37" t="s">
        <v>11</v>
      </c>
      <c r="I223" s="83" t="s">
        <v>20</v>
      </c>
      <c r="J223" s="84" t="s">
        <v>21</v>
      </c>
      <c r="K223" s="84" t="s">
        <v>22</v>
      </c>
      <c r="L223" s="85" t="s">
        <v>14</v>
      </c>
      <c r="M223" s="48"/>
      <c r="N223" s="1">
        <f>IF(N224="",N222,IF(N222="",N224,N222+N224))</f>
        <v>800</v>
      </c>
      <c r="O223" s="94">
        <f>IF(AND(O222="",O224="")=TRUE,"",V223/SUM(V223:X223)*100)</f>
        <v>61.111111111111114</v>
      </c>
      <c r="P223" s="45" t="str">
        <f>IF(AND(L222="",L224="")=TRUE,"",V223&amp;"勝"&amp;W223&amp;"敗"&amp;X223&amp;"引")</f>
        <v>33勝21敗0引</v>
      </c>
      <c r="U223" s="95"/>
      <c r="V223" s="95">
        <f>IF(U222=2,V219+1,IF(U222=0,0,V219))</f>
        <v>33</v>
      </c>
      <c r="W223" s="95">
        <f>IF(U222=3,W219+1,IF(U222=0,0,W219))</f>
        <v>21</v>
      </c>
      <c r="X223" s="95">
        <f>IF(U222=1,X219+1,X219)</f>
        <v>0</v>
      </c>
    </row>
    <row r="224" spans="1:24" ht="21" customHeight="1" thickBot="1">
      <c r="A224" s="6"/>
      <c r="B224" s="7"/>
      <c r="C224" s="7"/>
      <c r="D224" s="75">
        <v>0.69791666666666663</v>
      </c>
      <c r="E224" s="17">
        <v>81.649000000000001</v>
      </c>
      <c r="F224" s="91" t="s">
        <v>64</v>
      </c>
      <c r="G224" s="108">
        <v>10000</v>
      </c>
      <c r="H224" s="92">
        <v>0.1</v>
      </c>
      <c r="I224" s="56">
        <f>E224+F224</f>
        <v>81.638999999999996</v>
      </c>
      <c r="J224" s="57">
        <f>I224+H222</f>
        <v>81.718999999999994</v>
      </c>
      <c r="K224" s="57">
        <f>I224-H224</f>
        <v>81.539000000000001</v>
      </c>
      <c r="L224" s="53"/>
      <c r="M224" s="53"/>
      <c r="N224" s="8" t="str">
        <f>IF(M224="○",H224*G224,IF(M224="×",-H224*G224,""))</f>
        <v/>
      </c>
      <c r="O224" s="8" t="str">
        <f>IF(L224&lt;&gt;"",IF(M224="○",100,IF(M224="×",-100,"")),"")</f>
        <v/>
      </c>
      <c r="P224" s="54" t="str">
        <f>IF(M224="○","勝",IF(M224="×","敗",""))</f>
        <v/>
      </c>
      <c r="U224" s="95"/>
      <c r="V224" s="95"/>
      <c r="W224" s="95"/>
      <c r="X224" s="95"/>
    </row>
    <row r="225" spans="1:24" ht="21" customHeight="1">
      <c r="A225" s="26" t="s">
        <v>0</v>
      </c>
      <c r="B225" s="38" t="s">
        <v>33</v>
      </c>
      <c r="C225" s="38" t="s">
        <v>34</v>
      </c>
      <c r="D225" s="88" t="s">
        <v>26</v>
      </c>
      <c r="E225" s="25" t="s">
        <v>31</v>
      </c>
      <c r="F225" s="88" t="s">
        <v>27</v>
      </c>
      <c r="G225" s="86" t="s">
        <v>28</v>
      </c>
      <c r="H225" s="18" t="s">
        <v>10</v>
      </c>
      <c r="I225" s="41" t="s">
        <v>19</v>
      </c>
      <c r="J225" s="40" t="s">
        <v>21</v>
      </c>
      <c r="K225" s="40" t="s">
        <v>22</v>
      </c>
      <c r="L225" s="82" t="s">
        <v>14</v>
      </c>
      <c r="M225" s="36" t="s">
        <v>15</v>
      </c>
      <c r="N225" s="33" t="s">
        <v>16</v>
      </c>
      <c r="O225" s="33" t="s">
        <v>12</v>
      </c>
      <c r="P225" s="34" t="s">
        <v>13</v>
      </c>
      <c r="U225" s="95"/>
      <c r="V225" s="95"/>
      <c r="W225" s="95"/>
      <c r="X225" s="95"/>
    </row>
    <row r="226" spans="1:24" ht="21" customHeight="1">
      <c r="A226" s="4"/>
      <c r="B226" s="58"/>
      <c r="C226" s="58"/>
      <c r="D226" s="74">
        <v>0.70208333333333339</v>
      </c>
      <c r="E226" s="16">
        <v>82.114999999999995</v>
      </c>
      <c r="F226" s="90">
        <v>0.01</v>
      </c>
      <c r="G226" s="42">
        <v>10000</v>
      </c>
      <c r="H226" s="30">
        <v>0.08</v>
      </c>
      <c r="I226" s="24">
        <f>E226+F226</f>
        <v>82.125</v>
      </c>
      <c r="J226" s="2">
        <f>I226-H226</f>
        <v>82.045000000000002</v>
      </c>
      <c r="K226" s="2">
        <f>I226+H228</f>
        <v>82.224999999999994</v>
      </c>
      <c r="L226" s="47"/>
      <c r="M226" s="47"/>
      <c r="N226" s="1" t="str">
        <f>IF(M226="○",H226*G226,IF(M226="×",-H226*G226,""))</f>
        <v/>
      </c>
      <c r="O226" s="1" t="str">
        <f>IF(L226&lt;&gt;"",IF(M226="○",100,IF(M226="×",-100,"")),"")</f>
        <v/>
      </c>
      <c r="P226" s="45" t="str">
        <f>IF(M226="○","勝",IF(M226="×","敗",""))</f>
        <v/>
      </c>
      <c r="U226" s="95">
        <f>IF(AND(V226="",W226="")=TRUE,0,IF(AND(V226="勝",W226="敗")=TRUE,1,IF(AND(W226="勝",V226="敗")=TRUE,1,IF(AND(V226="勝",W226="")=TRUE,2,IF(AND(W226="勝",V226="")=TRUE,2,IF(AND(V226="敗",W226="")=TRUE,3,IF(AND(W226="敗",V226="")=TRUE,3,0)))))))</f>
        <v>3</v>
      </c>
      <c r="V226" s="95" t="str">
        <f>IF(L226="","",P226)</f>
        <v/>
      </c>
      <c r="W226" s="95" t="str">
        <f>IF(L228="","",P228)</f>
        <v>敗</v>
      </c>
      <c r="X226" s="95"/>
    </row>
    <row r="227" spans="1:24" ht="21" customHeight="1">
      <c r="A227" s="5">
        <f>A223+1</f>
        <v>55</v>
      </c>
      <c r="B227" s="59">
        <v>40604</v>
      </c>
      <c r="C227" s="60" t="str">
        <f>IF(B227="","",TEXT(B227,"(aaa)"))</f>
        <v>(水)</v>
      </c>
      <c r="D227" s="89" t="s">
        <v>26</v>
      </c>
      <c r="E227" s="27" t="s">
        <v>32</v>
      </c>
      <c r="F227" s="89"/>
      <c r="G227" s="87" t="s">
        <v>28</v>
      </c>
      <c r="H227" s="37" t="s">
        <v>11</v>
      </c>
      <c r="I227" s="83" t="s">
        <v>20</v>
      </c>
      <c r="J227" s="84" t="s">
        <v>21</v>
      </c>
      <c r="K227" s="84" t="s">
        <v>22</v>
      </c>
      <c r="L227" s="85" t="s">
        <v>14</v>
      </c>
      <c r="M227" s="48"/>
      <c r="N227" s="1">
        <f>IF(N228="",N226,IF(N226="",N228,N226+N228))</f>
        <v>-1020</v>
      </c>
      <c r="O227" s="94">
        <f>IF(AND(O226="",O228="")=TRUE,"",V227/SUM(V227:X227)*100)</f>
        <v>60</v>
      </c>
      <c r="P227" s="45" t="str">
        <f>IF(AND(L226="",L228="")=TRUE,"",V227&amp;"勝"&amp;W227&amp;"敗"&amp;X227&amp;"引")</f>
        <v>33勝22敗0引</v>
      </c>
      <c r="Q227" s="211"/>
      <c r="R227" s="212"/>
      <c r="S227" s="212"/>
      <c r="T227" s="213"/>
      <c r="U227" s="95"/>
      <c r="V227" s="95">
        <f>IF(U226=2,V223+1,IF(U226=0,0,V223))</f>
        <v>33</v>
      </c>
      <c r="W227" s="95">
        <f>IF(U226=3,W223+1,IF(U226=0,0,W223))</f>
        <v>22</v>
      </c>
      <c r="X227" s="95">
        <f>IF(U226=1,X223+1,X223)</f>
        <v>0</v>
      </c>
    </row>
    <row r="228" spans="1:24" ht="21" customHeight="1" thickBot="1">
      <c r="A228" s="6"/>
      <c r="B228" s="7"/>
      <c r="C228" s="7"/>
      <c r="D228" s="75">
        <v>0.65416666666666667</v>
      </c>
      <c r="E228" s="17">
        <v>81.88</v>
      </c>
      <c r="F228" s="91" t="s">
        <v>70</v>
      </c>
      <c r="G228" s="108">
        <v>10000</v>
      </c>
      <c r="H228" s="92">
        <v>0.1</v>
      </c>
      <c r="I228" s="56">
        <f>E228+F228</f>
        <v>81.86999999999999</v>
      </c>
      <c r="J228" s="57">
        <f>I228+H226</f>
        <v>81.949999999999989</v>
      </c>
      <c r="K228" s="57">
        <f>I228-H228</f>
        <v>81.77</v>
      </c>
      <c r="L228" s="53">
        <v>1</v>
      </c>
      <c r="M228" s="53" t="s">
        <v>47</v>
      </c>
      <c r="N228" s="8">
        <v>-1020</v>
      </c>
      <c r="O228" s="8">
        <f>IF(L228&lt;&gt;"",IF(M228="○",100,IF(M228="×",-100,"")),"")</f>
        <v>-100</v>
      </c>
      <c r="P228" s="54" t="str">
        <f>IF(M228="○","勝",IF(M228="×","敗",""))</f>
        <v>敗</v>
      </c>
      <c r="Q228" s="137"/>
      <c r="R228" s="142"/>
      <c r="S228" s="142"/>
      <c r="T228" s="139"/>
      <c r="U228" s="95"/>
      <c r="V228" s="95"/>
      <c r="W228" s="95"/>
      <c r="X228" s="95"/>
    </row>
    <row r="229" spans="1:24" ht="21" customHeight="1">
      <c r="A229" s="26" t="s">
        <v>0</v>
      </c>
      <c r="B229" s="38" t="s">
        <v>33</v>
      </c>
      <c r="C229" s="38" t="s">
        <v>34</v>
      </c>
      <c r="D229" s="88" t="s">
        <v>26</v>
      </c>
      <c r="E229" s="25" t="s">
        <v>31</v>
      </c>
      <c r="F229" s="88" t="s">
        <v>27</v>
      </c>
      <c r="G229" s="86" t="s">
        <v>28</v>
      </c>
      <c r="H229" s="18" t="s">
        <v>10</v>
      </c>
      <c r="I229" s="41" t="s">
        <v>19</v>
      </c>
      <c r="J229" s="40" t="s">
        <v>21</v>
      </c>
      <c r="K229" s="40" t="s">
        <v>22</v>
      </c>
      <c r="L229" s="82" t="s">
        <v>14</v>
      </c>
      <c r="M229" s="36" t="s">
        <v>15</v>
      </c>
      <c r="N229" s="33" t="s">
        <v>16</v>
      </c>
      <c r="O229" s="33" t="s">
        <v>12</v>
      </c>
      <c r="P229" s="34" t="s">
        <v>13</v>
      </c>
      <c r="Q229" s="137"/>
      <c r="R229" s="138"/>
      <c r="S229" s="138"/>
      <c r="T229" s="139"/>
      <c r="U229" s="95"/>
      <c r="V229" s="95"/>
      <c r="W229" s="95"/>
      <c r="X229" s="95"/>
    </row>
    <row r="230" spans="1:24" ht="21" customHeight="1">
      <c r="A230" s="4"/>
      <c r="B230" s="58"/>
      <c r="C230" s="58"/>
      <c r="D230" s="74">
        <v>0.6333333333333333</v>
      </c>
      <c r="E230" s="16">
        <v>82.932000000000002</v>
      </c>
      <c r="F230" s="90">
        <v>0.01</v>
      </c>
      <c r="G230" s="42">
        <v>10000</v>
      </c>
      <c r="H230" s="30">
        <v>0.08</v>
      </c>
      <c r="I230" s="24">
        <f>E230+F230</f>
        <v>82.942000000000007</v>
      </c>
      <c r="J230" s="2">
        <f>I230-H230</f>
        <v>82.862000000000009</v>
      </c>
      <c r="K230" s="2">
        <f>I230+H232</f>
        <v>83.042000000000002</v>
      </c>
      <c r="L230" s="47"/>
      <c r="M230" s="47"/>
      <c r="N230" s="1" t="str">
        <f>IF(M230="○",H230*G230,IF(M230="×",-H230*G230,""))</f>
        <v/>
      </c>
      <c r="O230" s="1" t="str">
        <f>IF(L230&lt;&gt;"",IF(M230="○",100,IF(M230="×",-100,"")),"")</f>
        <v/>
      </c>
      <c r="P230" s="45" t="str">
        <f>IF(M230="○","勝",IF(M230="×","敗",""))</f>
        <v/>
      </c>
      <c r="Q230" s="143" t="s">
        <v>83</v>
      </c>
      <c r="R230" s="136"/>
      <c r="U230" s="95">
        <f>IF(AND(V230="",W230="")=TRUE,0,IF(AND(V230="勝",W230="敗")=TRUE,1,IF(AND(W230="勝",V230="敗")=TRUE,1,IF(AND(V230="勝",W230="")=TRUE,2,IF(AND(W230="勝",V230="")=TRUE,2,IF(AND(V230="敗",W230="")=TRUE,3,IF(AND(W230="敗",V230="")=TRUE,3,0)))))))</f>
        <v>2</v>
      </c>
      <c r="V230" s="95" t="str">
        <f>IF(L230="","",P230)</f>
        <v/>
      </c>
      <c r="W230" s="95" t="str">
        <f>IF(L232="","",P232)</f>
        <v>勝</v>
      </c>
      <c r="X230" s="95"/>
    </row>
    <row r="231" spans="1:24" ht="21" customHeight="1">
      <c r="A231" s="5">
        <f>A227+1</f>
        <v>56</v>
      </c>
      <c r="B231" s="59">
        <v>40611</v>
      </c>
      <c r="C231" s="60" t="str">
        <f>IF(B231="","",TEXT(B231,"(aaa)"))</f>
        <v>(水)</v>
      </c>
      <c r="D231" s="89" t="s">
        <v>26</v>
      </c>
      <c r="E231" s="27" t="s">
        <v>32</v>
      </c>
      <c r="F231" s="89"/>
      <c r="G231" s="87" t="s">
        <v>28</v>
      </c>
      <c r="H231" s="37" t="s">
        <v>11</v>
      </c>
      <c r="I231" s="83" t="s">
        <v>20</v>
      </c>
      <c r="J231" s="84" t="s">
        <v>21</v>
      </c>
      <c r="K231" s="84" t="s">
        <v>22</v>
      </c>
      <c r="L231" s="85" t="s">
        <v>14</v>
      </c>
      <c r="M231" s="48"/>
      <c r="N231" s="1">
        <f>IF(N232="",N230,IF(N230="",N232,N230+N232))</f>
        <v>800</v>
      </c>
      <c r="O231" s="94">
        <f>IF(AND(O230="",O232="")=TRUE,"",V231/SUM(V231:X231)*100)</f>
        <v>60.714285714285708</v>
      </c>
      <c r="P231" s="45" t="str">
        <f>IF(AND(L230="",L232="")=TRUE,"",V231&amp;"勝"&amp;W231&amp;"敗"&amp;X231&amp;"引")</f>
        <v>34勝22敗0引</v>
      </c>
      <c r="U231" s="95"/>
      <c r="V231" s="95">
        <f>IF(U230=2,V227+1,IF(U230=0,0,V227))</f>
        <v>34</v>
      </c>
      <c r="W231" s="95">
        <f>IF(U230=3,W227+1,IF(U230=0,0,W227))</f>
        <v>22</v>
      </c>
      <c r="X231" s="95">
        <f>IF(U230=1,X227+1,X227)</f>
        <v>0</v>
      </c>
    </row>
    <row r="232" spans="1:24" ht="21" customHeight="1" thickBot="1">
      <c r="A232" s="6"/>
      <c r="B232" s="7"/>
      <c r="C232" s="7"/>
      <c r="D232" s="75">
        <v>0.8666666666666667</v>
      </c>
      <c r="E232" s="17">
        <v>82.656000000000006</v>
      </c>
      <c r="F232" s="91" t="s">
        <v>64</v>
      </c>
      <c r="G232" s="108">
        <v>10000</v>
      </c>
      <c r="H232" s="92">
        <v>0.1</v>
      </c>
      <c r="I232" s="56">
        <f>E232+F232</f>
        <v>82.646000000000001</v>
      </c>
      <c r="J232" s="57">
        <f>I232+H230</f>
        <v>82.725999999999999</v>
      </c>
      <c r="K232" s="57">
        <f>I232-H232</f>
        <v>82.546000000000006</v>
      </c>
      <c r="L232" s="53">
        <v>1</v>
      </c>
      <c r="M232" s="53" t="s">
        <v>45</v>
      </c>
      <c r="N232" s="8">
        <v>800</v>
      </c>
      <c r="O232" s="8">
        <f>IF(L232&lt;&gt;"",IF(M232="○",100,IF(M232="×",-100,"")),"")</f>
        <v>100</v>
      </c>
      <c r="P232" s="54" t="str">
        <f>IF(M232="○","勝",IF(M232="×","敗",""))</f>
        <v>勝</v>
      </c>
      <c r="U232" s="95"/>
      <c r="V232" s="95"/>
      <c r="W232" s="95"/>
      <c r="X232" s="95"/>
    </row>
    <row r="233" spans="1:24" ht="21" customHeight="1">
      <c r="A233" s="26" t="s">
        <v>0</v>
      </c>
      <c r="B233" s="38" t="s">
        <v>33</v>
      </c>
      <c r="C233" s="38" t="s">
        <v>34</v>
      </c>
      <c r="D233" s="88" t="s">
        <v>26</v>
      </c>
      <c r="E233" s="25" t="s">
        <v>31</v>
      </c>
      <c r="F233" s="88" t="s">
        <v>27</v>
      </c>
      <c r="G233" s="86" t="s">
        <v>28</v>
      </c>
      <c r="H233" s="18" t="s">
        <v>10</v>
      </c>
      <c r="I233" s="41" t="s">
        <v>19</v>
      </c>
      <c r="J233" s="40" t="s">
        <v>21</v>
      </c>
      <c r="K233" s="40" t="s">
        <v>22</v>
      </c>
      <c r="L233" s="82" t="s">
        <v>14</v>
      </c>
      <c r="M233" s="36" t="s">
        <v>15</v>
      </c>
      <c r="N233" s="33" t="s">
        <v>16</v>
      </c>
      <c r="O233" s="33" t="s">
        <v>12</v>
      </c>
      <c r="P233" s="34" t="s">
        <v>13</v>
      </c>
      <c r="Q233" s="137"/>
      <c r="R233" s="138"/>
      <c r="S233" s="138"/>
      <c r="T233" s="139"/>
      <c r="U233" s="95"/>
      <c r="V233" s="95"/>
      <c r="W233" s="95"/>
      <c r="X233" s="95"/>
    </row>
    <row r="234" spans="1:24" ht="21" customHeight="1">
      <c r="A234" s="4"/>
      <c r="B234" s="58"/>
      <c r="C234" s="58"/>
      <c r="D234" s="74">
        <v>0.63958333333333328</v>
      </c>
      <c r="E234" s="16">
        <v>83.317999999999998</v>
      </c>
      <c r="F234" s="90">
        <v>0.01</v>
      </c>
      <c r="G234" s="42">
        <v>10000</v>
      </c>
      <c r="H234" s="30">
        <v>0.08</v>
      </c>
      <c r="I234" s="24">
        <f>E234+F234</f>
        <v>83.328000000000003</v>
      </c>
      <c r="J234" s="2">
        <f>I234-H234</f>
        <v>83.248000000000005</v>
      </c>
      <c r="K234" s="2">
        <f>I234+H236</f>
        <v>83.427999999999997</v>
      </c>
      <c r="L234" s="47"/>
      <c r="M234" s="47"/>
      <c r="N234" s="1" t="str">
        <f>IF(M234="○",H234*G234,IF(M234="×",-H234*G234,""))</f>
        <v/>
      </c>
      <c r="O234" s="1" t="str">
        <f>IF(L234&lt;&gt;"",IF(M234="○",100,IF(M234="×",-100,"")),"")</f>
        <v/>
      </c>
      <c r="P234" s="45" t="str">
        <f>IF(M234="○","勝",IF(M234="×","敗",""))</f>
        <v/>
      </c>
      <c r="Q234" s="136"/>
      <c r="R234" s="136"/>
      <c r="U234" s="95">
        <f>IF(AND(V234="",W234="")=TRUE,0,IF(AND(V234="勝",W234="敗")=TRUE,1,IF(AND(W234="勝",V234="敗")=TRUE,1,IF(AND(V234="勝",W234="")=TRUE,2,IF(AND(W234="勝",V234="")=TRUE,2,IF(AND(V234="敗",W234="")=TRUE,3,IF(AND(W234="敗",V234="")=TRUE,3,0)))))))</f>
        <v>3</v>
      </c>
      <c r="V234" s="95" t="str">
        <f>IF(L234="","",P234)</f>
        <v/>
      </c>
      <c r="W234" s="95" t="str">
        <f>IF(L236="","",P236)</f>
        <v>敗</v>
      </c>
      <c r="X234" s="95"/>
    </row>
    <row r="235" spans="1:24" ht="21" customHeight="1">
      <c r="A235" s="5">
        <f>A231+1</f>
        <v>57</v>
      </c>
      <c r="B235" s="59">
        <v>40613</v>
      </c>
      <c r="C235" s="60" t="str">
        <f>IF(B235="","",TEXT(B235,"(aaa)"))</f>
        <v>(金)</v>
      </c>
      <c r="D235" s="89" t="s">
        <v>26</v>
      </c>
      <c r="E235" s="27" t="s">
        <v>32</v>
      </c>
      <c r="F235" s="89"/>
      <c r="G235" s="87" t="s">
        <v>28</v>
      </c>
      <c r="H235" s="37" t="s">
        <v>11</v>
      </c>
      <c r="I235" s="83" t="s">
        <v>20</v>
      </c>
      <c r="J235" s="84" t="s">
        <v>21</v>
      </c>
      <c r="K235" s="84" t="s">
        <v>22</v>
      </c>
      <c r="L235" s="85" t="s">
        <v>14</v>
      </c>
      <c r="M235" s="48"/>
      <c r="N235" s="1">
        <v>-1010</v>
      </c>
      <c r="O235" s="94">
        <f>IF(AND(O234="",O236="")=TRUE,"",V235/SUM(V235:X235)*100)</f>
        <v>59.649122807017541</v>
      </c>
      <c r="P235" s="45" t="str">
        <f>IF(AND(L234="",L236="")=TRUE,"",V235&amp;"勝"&amp;W235&amp;"敗"&amp;X235&amp;"引")</f>
        <v>34勝23敗0引</v>
      </c>
      <c r="U235" s="95"/>
      <c r="V235" s="95">
        <f>IF(U234=2,V231+1,IF(U234=0,0,V231))</f>
        <v>34</v>
      </c>
      <c r="W235" s="95">
        <f>IF(U234=3,W231+1,IF(U234=0,0,W231))</f>
        <v>23</v>
      </c>
      <c r="X235" s="95">
        <f>IF(U234=1,X231+1,X231)</f>
        <v>0</v>
      </c>
    </row>
    <row r="236" spans="1:24" ht="21" customHeight="1" thickBot="1">
      <c r="A236" s="6"/>
      <c r="B236" s="7"/>
      <c r="C236" s="7"/>
      <c r="D236" s="75">
        <v>0.84583333333333333</v>
      </c>
      <c r="E236" s="17">
        <v>82.013999999999996</v>
      </c>
      <c r="F236" s="91">
        <v>-0.01</v>
      </c>
      <c r="G236" s="108">
        <v>10000</v>
      </c>
      <c r="H236" s="92">
        <v>0.1</v>
      </c>
      <c r="I236" s="56">
        <f>E236+F236</f>
        <v>82.003999999999991</v>
      </c>
      <c r="J236" s="57">
        <f>I236+H234</f>
        <v>82.083999999999989</v>
      </c>
      <c r="K236" s="57">
        <f>I236-H236</f>
        <v>81.903999999999996</v>
      </c>
      <c r="L236" s="53">
        <v>1</v>
      </c>
      <c r="M236" s="53" t="s">
        <v>47</v>
      </c>
      <c r="N236" s="8">
        <v>-1010</v>
      </c>
      <c r="O236" s="8">
        <f>IF(L236&lt;&gt;"",IF(M236="○",100,IF(M236="×",-100,"")),"")</f>
        <v>-100</v>
      </c>
      <c r="P236" s="54" t="str">
        <f>IF(M236="○","勝",IF(M236="×","敗",""))</f>
        <v>敗</v>
      </c>
      <c r="U236" s="95"/>
      <c r="V236" s="95"/>
      <c r="W236" s="95"/>
      <c r="X236" s="95"/>
    </row>
    <row r="237" spans="1:24" ht="20.100000000000001" customHeight="1">
      <c r="A237" s="26" t="s">
        <v>0</v>
      </c>
      <c r="B237" s="38" t="s">
        <v>33</v>
      </c>
      <c r="C237" s="38" t="s">
        <v>34</v>
      </c>
      <c r="D237" s="88" t="s">
        <v>26</v>
      </c>
      <c r="E237" s="25" t="s">
        <v>31</v>
      </c>
      <c r="F237" s="88" t="s">
        <v>27</v>
      </c>
      <c r="G237" s="86" t="s">
        <v>28</v>
      </c>
      <c r="H237" s="18" t="s">
        <v>10</v>
      </c>
      <c r="I237" s="41" t="s">
        <v>19</v>
      </c>
      <c r="J237" s="40" t="s">
        <v>21</v>
      </c>
      <c r="K237" s="40" t="s">
        <v>22</v>
      </c>
      <c r="L237" s="82" t="s">
        <v>14</v>
      </c>
      <c r="M237" s="36" t="s">
        <v>15</v>
      </c>
      <c r="N237" s="33" t="s">
        <v>16</v>
      </c>
      <c r="O237" s="33" t="s">
        <v>12</v>
      </c>
      <c r="P237" s="34" t="s">
        <v>13</v>
      </c>
      <c r="Q237" s="137"/>
      <c r="R237" s="138"/>
      <c r="S237" s="138"/>
      <c r="T237" s="139"/>
      <c r="U237" s="95"/>
      <c r="V237" s="95"/>
      <c r="W237" s="95"/>
      <c r="X237" s="95"/>
    </row>
    <row r="238" spans="1:24" ht="20.100000000000001" customHeight="1">
      <c r="A238" s="4"/>
      <c r="B238" s="58"/>
      <c r="C238" s="58"/>
      <c r="D238" s="74">
        <v>0.61875000000000002</v>
      </c>
      <c r="E238" s="16">
        <v>82.227999999999994</v>
      </c>
      <c r="F238" s="90">
        <v>0.01</v>
      </c>
      <c r="G238" s="42">
        <v>10000</v>
      </c>
      <c r="H238" s="30">
        <v>0.08</v>
      </c>
      <c r="I238" s="24">
        <f>E238+F238</f>
        <v>82.238</v>
      </c>
      <c r="J238" s="2">
        <f>I238-H238</f>
        <v>82.158000000000001</v>
      </c>
      <c r="K238" s="2">
        <f>I238+H240</f>
        <v>82.337999999999994</v>
      </c>
      <c r="L238" s="47"/>
      <c r="M238" s="47"/>
      <c r="N238" s="1" t="str">
        <f>IF(M238="○",H238*G238,IF(M238="×",-H238*G238,""))</f>
        <v/>
      </c>
      <c r="O238" s="1" t="str">
        <f>IF(L238&lt;&gt;"",IF(M238="○",100,IF(M238="×",-100,"")),"")</f>
        <v/>
      </c>
      <c r="P238" s="45" t="str">
        <f>IF(M238="○","勝",IF(M238="×","敗",""))</f>
        <v/>
      </c>
      <c r="Q238" s="136"/>
      <c r="R238" s="136"/>
      <c r="U238" s="95">
        <f>IF(AND(V238="",W238="")=TRUE,0,IF(AND(V238="勝",W238="敗")=TRUE,1,IF(AND(W238="勝",V238="敗")=TRUE,1,IF(AND(V238="勝",W238="")=TRUE,2,IF(AND(W238="勝",V238="")=TRUE,2,IF(AND(V238="敗",W238="")=TRUE,3,IF(AND(W238="敗",V238="")=TRUE,3,0)))))))</f>
        <v>2</v>
      </c>
      <c r="V238" s="95" t="str">
        <f>IF(L238="","",P238)</f>
        <v/>
      </c>
      <c r="W238" s="95" t="str">
        <f>IF(L240="","",P240)</f>
        <v>勝</v>
      </c>
      <c r="X238" s="95"/>
    </row>
    <row r="239" spans="1:24" ht="20.100000000000001" customHeight="1">
      <c r="A239" s="5">
        <f>A235+1</f>
        <v>58</v>
      </c>
      <c r="B239" s="59">
        <v>40616</v>
      </c>
      <c r="C239" s="60" t="str">
        <f>IF(B239="","",TEXT(B239,"(aaa)"))</f>
        <v>(月)</v>
      </c>
      <c r="D239" s="89" t="s">
        <v>26</v>
      </c>
      <c r="E239" s="27" t="s">
        <v>32</v>
      </c>
      <c r="F239" s="89"/>
      <c r="G239" s="87" t="s">
        <v>28</v>
      </c>
      <c r="H239" s="37" t="s">
        <v>11</v>
      </c>
      <c r="I239" s="83" t="s">
        <v>20</v>
      </c>
      <c r="J239" s="84" t="s">
        <v>21</v>
      </c>
      <c r="K239" s="84" t="s">
        <v>22</v>
      </c>
      <c r="L239" s="85" t="s">
        <v>14</v>
      </c>
      <c r="M239" s="48"/>
      <c r="N239" s="1">
        <v>800</v>
      </c>
      <c r="O239" s="94">
        <f>IF(AND(O238="",O240="")=TRUE,"",V239/SUM(V239:X239)*100)</f>
        <v>60.344827586206897</v>
      </c>
      <c r="P239" s="45" t="str">
        <f>IF(AND(L238="",L240="")=TRUE,"",V239&amp;"勝"&amp;W239&amp;"敗"&amp;X239&amp;"引")</f>
        <v>35勝23敗0引</v>
      </c>
      <c r="U239" s="95"/>
      <c r="V239" s="95">
        <f>IF(U238=2,V235+1,IF(U238=0,0,V235))</f>
        <v>35</v>
      </c>
      <c r="W239" s="95">
        <f>IF(U238=3,W235+1,IF(U238=0,0,W235))</f>
        <v>23</v>
      </c>
      <c r="X239" s="95">
        <f>IF(U238=1,X235+1,X235)</f>
        <v>0</v>
      </c>
    </row>
    <row r="240" spans="1:24" ht="20.100000000000001" customHeight="1" thickBot="1">
      <c r="A240" s="6"/>
      <c r="B240" s="7"/>
      <c r="C240" s="7"/>
      <c r="D240" s="75">
        <v>0.73749999999999993</v>
      </c>
      <c r="E240" s="17">
        <v>81.784999999999997</v>
      </c>
      <c r="F240" s="91">
        <v>-0.01</v>
      </c>
      <c r="G240" s="108">
        <v>10000</v>
      </c>
      <c r="H240" s="92">
        <v>0.1</v>
      </c>
      <c r="I240" s="56">
        <f>E240+F240</f>
        <v>81.774999999999991</v>
      </c>
      <c r="J240" s="57">
        <f>I240+H238</f>
        <v>81.85499999999999</v>
      </c>
      <c r="K240" s="57">
        <f>I240-H240</f>
        <v>81.674999999999997</v>
      </c>
      <c r="L240" s="53">
        <v>1</v>
      </c>
      <c r="M240" s="53" t="s">
        <v>45</v>
      </c>
      <c r="N240" s="8">
        <v>800</v>
      </c>
      <c r="O240" s="8">
        <f>IF(L240&lt;&gt;"",IF(M240="○",100,IF(M240="×",-100,"")),"")</f>
        <v>100</v>
      </c>
      <c r="P240" s="54" t="str">
        <f>IF(M240="○","勝",IF(M240="×","敗",""))</f>
        <v>勝</v>
      </c>
      <c r="U240" s="95"/>
      <c r="V240" s="95"/>
      <c r="W240" s="95"/>
      <c r="X240" s="95"/>
    </row>
    <row r="241" spans="1:24" ht="21" customHeight="1">
      <c r="A241" s="26" t="s">
        <v>0</v>
      </c>
      <c r="B241" s="38" t="s">
        <v>33</v>
      </c>
      <c r="C241" s="38" t="s">
        <v>34</v>
      </c>
      <c r="D241" s="88" t="s">
        <v>26</v>
      </c>
      <c r="E241" s="25" t="s">
        <v>31</v>
      </c>
      <c r="F241" s="88" t="s">
        <v>27</v>
      </c>
      <c r="G241" s="86" t="s">
        <v>28</v>
      </c>
      <c r="H241" s="18" t="s">
        <v>10</v>
      </c>
      <c r="I241" s="41" t="s">
        <v>19</v>
      </c>
      <c r="J241" s="40" t="s">
        <v>21</v>
      </c>
      <c r="K241" s="40" t="s">
        <v>22</v>
      </c>
      <c r="L241" s="82" t="s">
        <v>14</v>
      </c>
      <c r="M241" s="36" t="s">
        <v>15</v>
      </c>
      <c r="N241" s="33" t="s">
        <v>16</v>
      </c>
      <c r="O241" s="33" t="s">
        <v>12</v>
      </c>
      <c r="P241" s="34" t="s">
        <v>13</v>
      </c>
      <c r="Q241" s="137"/>
      <c r="R241" s="138"/>
      <c r="S241" s="138"/>
      <c r="T241" s="139"/>
      <c r="U241" s="95"/>
      <c r="V241" s="95"/>
      <c r="W241" s="95"/>
      <c r="X241" s="95"/>
    </row>
    <row r="242" spans="1:24" ht="21" customHeight="1">
      <c r="A242" s="4"/>
      <c r="B242" s="58"/>
      <c r="C242" s="58"/>
      <c r="D242" s="74">
        <v>0.71458333333333324</v>
      </c>
      <c r="E242" s="16">
        <v>80.98</v>
      </c>
      <c r="F242" s="90">
        <v>0.01</v>
      </c>
      <c r="G242" s="42">
        <v>10000</v>
      </c>
      <c r="H242" s="30">
        <v>0.08</v>
      </c>
      <c r="I242" s="24">
        <f>E242+F242</f>
        <v>80.990000000000009</v>
      </c>
      <c r="J242" s="2">
        <f>I242-H242</f>
        <v>80.910000000000011</v>
      </c>
      <c r="K242" s="2">
        <f>I242+H244</f>
        <v>81.09</v>
      </c>
      <c r="L242" s="47"/>
      <c r="M242" s="47"/>
      <c r="N242" s="1" t="str">
        <f>IF(M242="○",H242*G242,IF(M242="×",-H242*G242,""))</f>
        <v/>
      </c>
      <c r="O242" s="1" t="str">
        <f>IF(L242&lt;&gt;"",IF(M242="○",100,IF(M242="×",-100,"")),"")</f>
        <v/>
      </c>
      <c r="P242" s="45" t="str">
        <f>IF(M242="○","勝",IF(M242="×","敗",""))</f>
        <v/>
      </c>
      <c r="Q242" s="136"/>
      <c r="R242" s="136"/>
      <c r="U242" s="95">
        <f>IF(AND(V242="",W242="")=TRUE,0,IF(AND(V242="勝",W242="敗")=TRUE,1,IF(AND(W242="勝",V242="敗")=TRUE,1,IF(AND(V242="勝",W242="")=TRUE,2,IF(AND(W242="勝",V242="")=TRUE,2,IF(AND(V242="敗",W242="")=TRUE,3,IF(AND(W242="敗",V242="")=TRUE,3,0)))))))</f>
        <v>3</v>
      </c>
      <c r="V242" s="95" t="str">
        <f>IF(L242="","",P242)</f>
        <v/>
      </c>
      <c r="W242" s="95" t="str">
        <f>IF(L244="","",P244)</f>
        <v>敗</v>
      </c>
      <c r="X242" s="95"/>
    </row>
    <row r="243" spans="1:24" ht="21" customHeight="1">
      <c r="A243" s="5">
        <f>A239+1</f>
        <v>59</v>
      </c>
      <c r="B243" s="59">
        <v>40618</v>
      </c>
      <c r="C243" s="60" t="str">
        <f>IF(B243="","",TEXT(B243,"(aaa)"))</f>
        <v>(水)</v>
      </c>
      <c r="D243" s="89" t="s">
        <v>26</v>
      </c>
      <c r="E243" s="27" t="s">
        <v>32</v>
      </c>
      <c r="F243" s="89"/>
      <c r="G243" s="87" t="s">
        <v>28</v>
      </c>
      <c r="H243" s="37" t="s">
        <v>11</v>
      </c>
      <c r="I243" s="83" t="s">
        <v>20</v>
      </c>
      <c r="J243" s="84" t="s">
        <v>21</v>
      </c>
      <c r="K243" s="84" t="s">
        <v>22</v>
      </c>
      <c r="L243" s="85" t="s">
        <v>14</v>
      </c>
      <c r="M243" s="48"/>
      <c r="N243" s="1">
        <v>-1100</v>
      </c>
      <c r="O243" s="94">
        <f>IF(AND(O242="",O244="")=TRUE,"",V243/SUM(V243:X243)*100)</f>
        <v>59.322033898305079</v>
      </c>
      <c r="P243" s="45" t="str">
        <f>IF(AND(L242="",L244="")=TRUE,"",V243&amp;"勝"&amp;W243&amp;"敗"&amp;X243&amp;"引")</f>
        <v>35勝24敗0引</v>
      </c>
      <c r="Q243" s="164" t="s">
        <v>109</v>
      </c>
      <c r="U243" s="95"/>
      <c r="V243" s="95">
        <f>IF(U242=2,V239+1,IF(U242=0,0,V239))</f>
        <v>35</v>
      </c>
      <c r="W243" s="95">
        <f>IF(U242=3,W239+1,IF(U242=0,0,W239))</f>
        <v>24</v>
      </c>
      <c r="X243" s="95">
        <f>IF(U242=1,X239+1,X239)</f>
        <v>0</v>
      </c>
    </row>
    <row r="244" spans="1:24" ht="21" customHeight="1" thickBot="1">
      <c r="A244" s="6"/>
      <c r="B244" s="7"/>
      <c r="C244" s="7"/>
      <c r="D244" s="75">
        <v>0.82500000000000007</v>
      </c>
      <c r="E244" s="17">
        <v>80.625</v>
      </c>
      <c r="F244" s="91">
        <v>-0.01</v>
      </c>
      <c r="G244" s="108">
        <v>10000</v>
      </c>
      <c r="H244" s="92">
        <v>0.1</v>
      </c>
      <c r="I244" s="56">
        <f>E244+F244</f>
        <v>80.614999999999995</v>
      </c>
      <c r="J244" s="57">
        <f>I244+H242</f>
        <v>80.694999999999993</v>
      </c>
      <c r="K244" s="57">
        <f>I244-H244</f>
        <v>80.515000000000001</v>
      </c>
      <c r="L244" s="53">
        <v>1</v>
      </c>
      <c r="M244" s="53" t="s">
        <v>47</v>
      </c>
      <c r="N244" s="8">
        <v>-1100</v>
      </c>
      <c r="O244" s="8">
        <f>IF(L244&lt;&gt;"",IF(M244="○",100,IF(M244="×",-100,"")),"")</f>
        <v>-100</v>
      </c>
      <c r="P244" s="54" t="str">
        <f>IF(M244="○","勝",IF(M244="×","敗",""))</f>
        <v>敗</v>
      </c>
      <c r="Q244" s="166" t="s">
        <v>108</v>
      </c>
      <c r="U244" s="95"/>
      <c r="V244" s="95"/>
      <c r="W244" s="95"/>
      <c r="X244" s="95"/>
    </row>
    <row r="245" spans="1:24" ht="21" customHeight="1">
      <c r="A245" s="26" t="s">
        <v>0</v>
      </c>
      <c r="B245" s="38" t="s">
        <v>33</v>
      </c>
      <c r="C245" s="38" t="s">
        <v>34</v>
      </c>
      <c r="D245" s="88" t="s">
        <v>26</v>
      </c>
      <c r="E245" s="25" t="s">
        <v>31</v>
      </c>
      <c r="F245" s="88" t="s">
        <v>27</v>
      </c>
      <c r="G245" s="86" t="s">
        <v>28</v>
      </c>
      <c r="H245" s="18" t="s">
        <v>10</v>
      </c>
      <c r="I245" s="41" t="s">
        <v>19</v>
      </c>
      <c r="J245" s="40" t="s">
        <v>21</v>
      </c>
      <c r="K245" s="40" t="s">
        <v>22</v>
      </c>
      <c r="L245" s="82" t="s">
        <v>14</v>
      </c>
      <c r="M245" s="36" t="s">
        <v>15</v>
      </c>
      <c r="N245" s="33" t="s">
        <v>16</v>
      </c>
      <c r="O245" s="33" t="s">
        <v>12</v>
      </c>
      <c r="P245" s="34" t="s">
        <v>13</v>
      </c>
      <c r="Q245" s="137"/>
      <c r="R245" s="138"/>
      <c r="S245" s="138"/>
      <c r="T245" s="139"/>
      <c r="U245" s="95"/>
      <c r="V245" s="95"/>
      <c r="W245" s="95"/>
      <c r="X245" s="95"/>
    </row>
    <row r="246" spans="1:24" ht="21" customHeight="1">
      <c r="A246" s="4"/>
      <c r="B246" s="58"/>
      <c r="C246" s="58"/>
      <c r="D246" s="74">
        <v>0.82916666666666661</v>
      </c>
      <c r="E246" s="16">
        <v>81.284999999999997</v>
      </c>
      <c r="F246" s="90">
        <v>0.01</v>
      </c>
      <c r="G246" s="42">
        <v>10000</v>
      </c>
      <c r="H246" s="30">
        <v>0.08</v>
      </c>
      <c r="I246" s="24">
        <f>E246+F246</f>
        <v>81.295000000000002</v>
      </c>
      <c r="J246" s="2">
        <f>I246-H246</f>
        <v>81.215000000000003</v>
      </c>
      <c r="K246" s="2">
        <f>I246+H248</f>
        <v>81.394999999999996</v>
      </c>
      <c r="L246" s="47"/>
      <c r="M246" s="47"/>
      <c r="N246" s="1" t="str">
        <f>IF(M246="○",H246*G246,IF(M246="×",-H246*G246,""))</f>
        <v/>
      </c>
      <c r="O246" s="1" t="str">
        <f>IF(L246&lt;&gt;"",IF(M246="○",100,IF(M246="×",-100,"")),"")</f>
        <v/>
      </c>
      <c r="P246" s="45" t="str">
        <f>IF(M246="○","勝",IF(M246="×","敗",""))</f>
        <v/>
      </c>
      <c r="Q246" s="137"/>
      <c r="R246" s="142"/>
      <c r="S246" s="142"/>
      <c r="T246" s="139"/>
      <c r="U246" s="95">
        <f>IF(AND(V246="",W246="")=TRUE,0,IF(AND(V246="勝",W246="敗")=TRUE,1,IF(AND(W246="勝",V246="敗")=TRUE,1,IF(AND(V246="勝",W246="")=TRUE,2,IF(AND(W246="勝",V246="")=TRUE,2,IF(AND(V246="敗",W246="")=TRUE,3,IF(AND(W246="敗",V246="")=TRUE,3,0)))))))</f>
        <v>2</v>
      </c>
      <c r="V246" s="95" t="str">
        <f>IF(L246="","",P246)</f>
        <v/>
      </c>
      <c r="W246" s="95" t="str">
        <f>IF(L248="","",P248)</f>
        <v>勝</v>
      </c>
      <c r="X246" s="95"/>
    </row>
    <row r="247" spans="1:24" ht="21" customHeight="1">
      <c r="A247" s="5">
        <f>A243+1</f>
        <v>60</v>
      </c>
      <c r="B247" s="59">
        <v>40623</v>
      </c>
      <c r="C247" s="60" t="str">
        <f>IF(B247="","",TEXT(B247,"(aaa)"))</f>
        <v>(月)</v>
      </c>
      <c r="D247" s="89" t="s">
        <v>26</v>
      </c>
      <c r="E247" s="27" t="s">
        <v>32</v>
      </c>
      <c r="F247" s="89"/>
      <c r="G247" s="87" t="s">
        <v>28</v>
      </c>
      <c r="H247" s="37" t="s">
        <v>11</v>
      </c>
      <c r="I247" s="83" t="s">
        <v>20</v>
      </c>
      <c r="J247" s="84" t="s">
        <v>21</v>
      </c>
      <c r="K247" s="84" t="s">
        <v>22</v>
      </c>
      <c r="L247" s="85" t="s">
        <v>14</v>
      </c>
      <c r="M247" s="48"/>
      <c r="N247" s="1">
        <v>800</v>
      </c>
      <c r="O247" s="94">
        <f>IF(AND(O246="",O248="")=TRUE,"",V247/SUM(V247:X247)*100)</f>
        <v>60</v>
      </c>
      <c r="P247" s="45" t="str">
        <f>IF(AND(L246="",L248="")=TRUE,"",V247&amp;"勝"&amp;W247&amp;"敗"&amp;X247&amp;"引")</f>
        <v>36勝24敗0引</v>
      </c>
      <c r="Q247" s="137"/>
      <c r="R247" s="138"/>
      <c r="S247" s="138"/>
      <c r="T247" s="139"/>
      <c r="U247" s="95"/>
      <c r="V247" s="95">
        <f>IF(U246=2,V243+1,IF(U246=0,0,V243))</f>
        <v>36</v>
      </c>
      <c r="W247" s="95">
        <f>IF(U246=3,W243+1,IF(U246=0,0,W243))</f>
        <v>24</v>
      </c>
      <c r="X247" s="95">
        <f>IF(U246=1,X243+1,X243)</f>
        <v>0</v>
      </c>
    </row>
    <row r="248" spans="1:24" ht="21" customHeight="1" thickBot="1">
      <c r="A248" s="6"/>
      <c r="B248" s="7"/>
      <c r="C248" s="7"/>
      <c r="D248" s="75">
        <v>0.66249999999999998</v>
      </c>
      <c r="E248" s="17">
        <v>80.855000000000004</v>
      </c>
      <c r="F248" s="91">
        <v>-0.01</v>
      </c>
      <c r="G248" s="108">
        <v>10000</v>
      </c>
      <c r="H248" s="92">
        <v>0.1</v>
      </c>
      <c r="I248" s="56">
        <f>E248+F248</f>
        <v>80.844999999999999</v>
      </c>
      <c r="J248" s="57">
        <f>I248+H246</f>
        <v>80.924999999999997</v>
      </c>
      <c r="K248" s="57">
        <f>I248-H248</f>
        <v>80.745000000000005</v>
      </c>
      <c r="L248" s="53">
        <v>1</v>
      </c>
      <c r="M248" s="53" t="s">
        <v>45</v>
      </c>
      <c r="N248" s="8">
        <v>800</v>
      </c>
      <c r="O248" s="8">
        <f>IF(L248&lt;&gt;"",IF(M248="○",100,IF(M248="×",-100,"")),"")</f>
        <v>100</v>
      </c>
      <c r="P248" s="54" t="str">
        <f>IF(M248="○","勝",IF(M248="×","敗",""))</f>
        <v>勝</v>
      </c>
      <c r="U248" s="95"/>
      <c r="V248" s="95"/>
      <c r="W248" s="95"/>
      <c r="X248" s="95"/>
    </row>
    <row r="249" spans="1:24" ht="21" customHeight="1">
      <c r="A249" s="26" t="s">
        <v>0</v>
      </c>
      <c r="B249" s="38" t="s">
        <v>33</v>
      </c>
      <c r="C249" s="38" t="s">
        <v>34</v>
      </c>
      <c r="D249" s="88" t="s">
        <v>26</v>
      </c>
      <c r="E249" s="25" t="s">
        <v>31</v>
      </c>
      <c r="F249" s="88" t="s">
        <v>27</v>
      </c>
      <c r="G249" s="86" t="s">
        <v>28</v>
      </c>
      <c r="H249" s="18" t="s">
        <v>10</v>
      </c>
      <c r="I249" s="41" t="s">
        <v>19</v>
      </c>
      <c r="J249" s="40" t="s">
        <v>21</v>
      </c>
      <c r="K249" s="40" t="s">
        <v>22</v>
      </c>
      <c r="L249" s="82" t="s">
        <v>14</v>
      </c>
      <c r="M249" s="36" t="s">
        <v>15</v>
      </c>
      <c r="N249" s="33" t="s">
        <v>16</v>
      </c>
      <c r="O249" s="33" t="s">
        <v>12</v>
      </c>
      <c r="P249" s="34" t="s">
        <v>13</v>
      </c>
      <c r="Q249" s="137"/>
      <c r="R249" s="138"/>
      <c r="S249" s="138"/>
      <c r="T249" s="139"/>
      <c r="U249" s="95"/>
      <c r="V249" s="95"/>
      <c r="W249" s="95"/>
      <c r="X249" s="95"/>
    </row>
    <row r="250" spans="1:24" ht="21" customHeight="1">
      <c r="A250" s="4"/>
      <c r="B250" s="58"/>
      <c r="C250" s="58"/>
      <c r="D250" s="74">
        <v>0.79583333333333339</v>
      </c>
      <c r="E250" s="16">
        <v>81.037999999999997</v>
      </c>
      <c r="F250" s="90">
        <v>0.01</v>
      </c>
      <c r="G250" s="42">
        <v>10000</v>
      </c>
      <c r="H250" s="30">
        <v>0.08</v>
      </c>
      <c r="I250" s="24">
        <f>E250+F250</f>
        <v>81.048000000000002</v>
      </c>
      <c r="J250" s="2">
        <f>I250-H250</f>
        <v>80.968000000000004</v>
      </c>
      <c r="K250" s="2">
        <f>I250+H252</f>
        <v>81.147999999999996</v>
      </c>
      <c r="L250" s="47">
        <v>1</v>
      </c>
      <c r="M250" s="47" t="s">
        <v>45</v>
      </c>
      <c r="N250" s="1">
        <f>IF(M250="○",H250*G250,IF(M250="×",-H250*G250,""))</f>
        <v>800</v>
      </c>
      <c r="O250" s="1">
        <f>IF(L250&lt;&gt;"",IF(M250="○",100,IF(M250="×",-100,"")),"")</f>
        <v>100</v>
      </c>
      <c r="P250" s="45" t="str">
        <f>IF(M250="○","勝",IF(M250="×","敗",""))</f>
        <v>勝</v>
      </c>
      <c r="Q250" s="137"/>
      <c r="R250" s="142"/>
      <c r="S250" s="142"/>
      <c r="T250" s="139"/>
      <c r="U250" s="95">
        <f>IF(AND(V250="",W250="")=TRUE,0,IF(AND(V250="勝",W250="敗")=TRUE,1,IF(AND(W250="勝",V250="敗")=TRUE,1,IF(AND(V250="勝",W250="")=TRUE,2,IF(AND(W250="勝",V250="")=TRUE,2,IF(AND(V250="敗",W250="")=TRUE,3,IF(AND(W250="敗",V250="")=TRUE,3,0)))))))</f>
        <v>2</v>
      </c>
      <c r="V250" s="95" t="str">
        <f>IF(L250="","",P250)</f>
        <v>勝</v>
      </c>
      <c r="W250" s="95" t="str">
        <f>IF(L252="","",P252)</f>
        <v/>
      </c>
      <c r="X250" s="95"/>
    </row>
    <row r="251" spans="1:24" ht="21" customHeight="1">
      <c r="A251" s="5">
        <f>A247+1</f>
        <v>61</v>
      </c>
      <c r="B251" s="59">
        <v>40625</v>
      </c>
      <c r="C251" s="60" t="str">
        <f>IF(B251="","",TEXT(B251,"(aaa)"))</f>
        <v>(水)</v>
      </c>
      <c r="D251" s="89" t="s">
        <v>26</v>
      </c>
      <c r="E251" s="27" t="s">
        <v>32</v>
      </c>
      <c r="F251" s="89"/>
      <c r="G251" s="87" t="s">
        <v>28</v>
      </c>
      <c r="H251" s="37" t="s">
        <v>11</v>
      </c>
      <c r="I251" s="83" t="s">
        <v>20</v>
      </c>
      <c r="J251" s="84" t="s">
        <v>21</v>
      </c>
      <c r="K251" s="84" t="s">
        <v>22</v>
      </c>
      <c r="L251" s="85" t="s">
        <v>14</v>
      </c>
      <c r="M251" s="48"/>
      <c r="N251" s="1">
        <v>800</v>
      </c>
      <c r="O251" s="94">
        <f>IF(AND(O250="",O252="")=TRUE,"",V251/SUM(V251:X251)*100)</f>
        <v>60.655737704918032</v>
      </c>
      <c r="P251" s="45" t="str">
        <f>IF(AND(L250="",L252="")=TRUE,"",V251&amp;"勝"&amp;W251&amp;"敗"&amp;X251&amp;"引")</f>
        <v>37勝24敗0引</v>
      </c>
      <c r="Q251" s="137"/>
      <c r="R251" s="138"/>
      <c r="S251" s="138"/>
      <c r="T251" s="139"/>
      <c r="U251" s="95"/>
      <c r="V251" s="95">
        <f>IF(U250=2,V247+1,IF(U250=0,0,V247))</f>
        <v>37</v>
      </c>
      <c r="W251" s="95">
        <f>IF(U250=3,W247+1,IF(U250=0,0,W247))</f>
        <v>24</v>
      </c>
      <c r="X251" s="95">
        <f>IF(U250=1,X247+1,X247)</f>
        <v>0</v>
      </c>
    </row>
    <row r="252" spans="1:24" ht="21" customHeight="1" thickBot="1">
      <c r="A252" s="6"/>
      <c r="B252" s="7"/>
      <c r="C252" s="7"/>
      <c r="D252" s="75">
        <v>0.70416666666666705</v>
      </c>
      <c r="E252" s="17">
        <v>80.704999999999998</v>
      </c>
      <c r="F252" s="91">
        <v>-0.01</v>
      </c>
      <c r="G252" s="108">
        <v>10000</v>
      </c>
      <c r="H252" s="92">
        <v>0.1</v>
      </c>
      <c r="I252" s="56">
        <f>E252+F252</f>
        <v>80.694999999999993</v>
      </c>
      <c r="J252" s="57">
        <f>I252+H250</f>
        <v>80.774999999999991</v>
      </c>
      <c r="K252" s="57">
        <f>I252-H252</f>
        <v>80.594999999999999</v>
      </c>
      <c r="L252" s="53"/>
      <c r="M252" s="53"/>
      <c r="N252" s="8"/>
      <c r="O252" s="8" t="str">
        <f>IF(L252&lt;&gt;"",IF(M252="○",100,IF(M252="×",-100,"")),"")</f>
        <v/>
      </c>
      <c r="P252" s="54" t="str">
        <f>IF(M252="○","勝",IF(M252="×","敗",""))</f>
        <v/>
      </c>
      <c r="U252" s="95"/>
      <c r="V252" s="95"/>
      <c r="W252" s="95"/>
      <c r="X252" s="95"/>
    </row>
    <row r="253" spans="1:24" ht="21" customHeight="1">
      <c r="A253" s="26" t="s">
        <v>0</v>
      </c>
      <c r="B253" s="38" t="s">
        <v>33</v>
      </c>
      <c r="C253" s="38" t="s">
        <v>34</v>
      </c>
      <c r="D253" s="88" t="s">
        <v>26</v>
      </c>
      <c r="E253" s="25" t="s">
        <v>31</v>
      </c>
      <c r="F253" s="88" t="s">
        <v>27</v>
      </c>
      <c r="G253" s="86" t="s">
        <v>28</v>
      </c>
      <c r="H253" s="18" t="s">
        <v>10</v>
      </c>
      <c r="I253" s="41" t="s">
        <v>19</v>
      </c>
      <c r="J253" s="40" t="s">
        <v>21</v>
      </c>
      <c r="K253" s="40" t="s">
        <v>22</v>
      </c>
      <c r="L253" s="82" t="s">
        <v>14</v>
      </c>
      <c r="M253" s="36" t="s">
        <v>15</v>
      </c>
      <c r="N253" s="33" t="s">
        <v>16</v>
      </c>
      <c r="O253" s="33" t="s">
        <v>12</v>
      </c>
      <c r="P253" s="34" t="s">
        <v>13</v>
      </c>
      <c r="Q253" s="137"/>
      <c r="R253" s="138"/>
      <c r="S253" s="138"/>
      <c r="T253" s="139"/>
      <c r="U253" s="95"/>
      <c r="V253" s="95"/>
      <c r="W253" s="95"/>
      <c r="X253" s="95"/>
    </row>
    <row r="254" spans="1:24" ht="21" customHeight="1">
      <c r="A254" s="4"/>
      <c r="B254" s="58"/>
      <c r="C254" s="58"/>
      <c r="D254" s="74">
        <v>0.79999999999999993</v>
      </c>
      <c r="E254" s="16">
        <v>81.379000000000005</v>
      </c>
      <c r="F254" s="90">
        <v>0.01</v>
      </c>
      <c r="G254" s="42">
        <v>10000</v>
      </c>
      <c r="H254" s="30">
        <v>0.08</v>
      </c>
      <c r="I254" s="24">
        <f>E254+F254</f>
        <v>81.38900000000001</v>
      </c>
      <c r="J254" s="2">
        <f>I254-H254</f>
        <v>81.309000000000012</v>
      </c>
      <c r="K254" s="2">
        <f>I254+H256</f>
        <v>81.489000000000004</v>
      </c>
      <c r="L254" s="47"/>
      <c r="M254" s="47"/>
      <c r="N254" s="1" t="str">
        <f>IF(M254="○",H254*G254,IF(M254="×",-H254*G254,""))</f>
        <v/>
      </c>
      <c r="O254" s="1" t="str">
        <f>IF(L254&lt;&gt;"",IF(M254="○",100,IF(M254="×",-100,"")),"")</f>
        <v/>
      </c>
      <c r="P254" s="45" t="str">
        <f>IF(M254="○","勝",IF(M254="×","敗",""))</f>
        <v/>
      </c>
      <c r="Q254" s="137"/>
      <c r="R254" s="142"/>
      <c r="S254" s="142"/>
      <c r="T254" s="139"/>
      <c r="U254" s="95">
        <f>IF(AND(V254="",W254="")=TRUE,0,IF(AND(V254="勝",W254="敗")=TRUE,1,IF(AND(W254="勝",V254="敗")=TRUE,1,IF(AND(V254="勝",W254="")=TRUE,2,IF(AND(W254="勝",V254="")=TRUE,2,IF(AND(V254="敗",W254="")=TRUE,3,IF(AND(W254="敗",V254="")=TRUE,3,0)))))))</f>
        <v>2</v>
      </c>
      <c r="V254" s="95" t="str">
        <f>IF(L254="","",P254)</f>
        <v/>
      </c>
      <c r="W254" s="95" t="str">
        <f>IF(L256="","",P256)</f>
        <v>勝</v>
      </c>
      <c r="X254" s="95"/>
    </row>
    <row r="255" spans="1:24" ht="21" customHeight="1">
      <c r="A255" s="5">
        <f>A251+1</f>
        <v>62</v>
      </c>
      <c r="B255" s="59">
        <v>40627</v>
      </c>
      <c r="C255" s="60" t="str">
        <f>IF(B255="","",TEXT(B255,"(aaa)"))</f>
        <v>(金)</v>
      </c>
      <c r="D255" s="89" t="s">
        <v>26</v>
      </c>
      <c r="E255" s="27" t="s">
        <v>32</v>
      </c>
      <c r="F255" s="89"/>
      <c r="G255" s="87" t="s">
        <v>28</v>
      </c>
      <c r="H255" s="37" t="s">
        <v>11</v>
      </c>
      <c r="I255" s="83" t="s">
        <v>20</v>
      </c>
      <c r="J255" s="84" t="s">
        <v>21</v>
      </c>
      <c r="K255" s="84" t="s">
        <v>22</v>
      </c>
      <c r="L255" s="85" t="s">
        <v>14</v>
      </c>
      <c r="M255" s="48"/>
      <c r="N255" s="1">
        <v>800</v>
      </c>
      <c r="O255" s="94">
        <f>IF(AND(O254="",O256="")=TRUE,"",V255/SUM(V255:X255)*100)</f>
        <v>61.29032258064516</v>
      </c>
      <c r="P255" s="45" t="str">
        <f>IF(AND(L254="",L256="")=TRUE,"",V255&amp;"勝"&amp;W255&amp;"敗"&amp;X255&amp;"引")</f>
        <v>38勝24敗0引</v>
      </c>
      <c r="Q255" s="137"/>
      <c r="R255" s="138"/>
      <c r="S255" s="138"/>
      <c r="T255" s="139"/>
      <c r="U255" s="95"/>
      <c r="V255" s="95">
        <f>IF(U254=2,V251+1,IF(U254=0,0,V251))</f>
        <v>38</v>
      </c>
      <c r="W255" s="95">
        <f>IF(U254=3,W251+1,IF(U254=0,0,W251))</f>
        <v>24</v>
      </c>
      <c r="X255" s="95">
        <f>IF(U254=1,X251+1,X251)</f>
        <v>0</v>
      </c>
    </row>
    <row r="256" spans="1:24" ht="21" customHeight="1" thickBot="1">
      <c r="A256" s="6"/>
      <c r="B256" s="7"/>
      <c r="C256" s="7"/>
      <c r="D256" s="75">
        <v>0.6791666666666667</v>
      </c>
      <c r="E256" s="17">
        <v>80.953000000000003</v>
      </c>
      <c r="F256" s="91">
        <v>-0.01</v>
      </c>
      <c r="G256" s="108">
        <v>10000</v>
      </c>
      <c r="H256" s="92">
        <v>0.1</v>
      </c>
      <c r="I256" s="56">
        <f>E256+F256</f>
        <v>80.942999999999998</v>
      </c>
      <c r="J256" s="57">
        <f>I256+H254</f>
        <v>81.022999999999996</v>
      </c>
      <c r="K256" s="57">
        <f>I256-H256</f>
        <v>80.843000000000004</v>
      </c>
      <c r="L256" s="53">
        <v>1</v>
      </c>
      <c r="M256" s="53" t="s">
        <v>45</v>
      </c>
      <c r="N256" s="8"/>
      <c r="O256" s="8">
        <f>IF(L256&lt;&gt;"",IF(M256="○",100,IF(M256="×",-100,"")),"")</f>
        <v>100</v>
      </c>
      <c r="P256" s="54" t="str">
        <f>IF(M256="○","勝",IF(M256="×","敗",""))</f>
        <v>勝</v>
      </c>
      <c r="Q256" s="96"/>
      <c r="R256" s="96"/>
      <c r="S256" s="96"/>
      <c r="T256" s="96"/>
      <c r="U256" s="95"/>
      <c r="V256" s="95"/>
      <c r="W256" s="95"/>
      <c r="X256" s="95"/>
    </row>
    <row r="257" spans="1:24" ht="21" customHeight="1">
      <c r="A257" s="26" t="s">
        <v>0</v>
      </c>
      <c r="B257" s="38" t="s">
        <v>33</v>
      </c>
      <c r="C257" s="38" t="s">
        <v>34</v>
      </c>
      <c r="D257" s="88" t="s">
        <v>26</v>
      </c>
      <c r="E257" s="25" t="s">
        <v>31</v>
      </c>
      <c r="F257" s="88" t="s">
        <v>27</v>
      </c>
      <c r="G257" s="86" t="s">
        <v>28</v>
      </c>
      <c r="H257" s="18" t="s">
        <v>10</v>
      </c>
      <c r="I257" s="41" t="s">
        <v>19</v>
      </c>
      <c r="J257" s="40" t="s">
        <v>21</v>
      </c>
      <c r="K257" s="40" t="s">
        <v>22</v>
      </c>
      <c r="L257" s="82" t="s">
        <v>14</v>
      </c>
      <c r="M257" s="36" t="s">
        <v>15</v>
      </c>
      <c r="N257" s="33" t="s">
        <v>16</v>
      </c>
      <c r="O257" s="33" t="s">
        <v>12</v>
      </c>
      <c r="P257" s="34" t="s">
        <v>13</v>
      </c>
      <c r="Q257" s="137"/>
      <c r="R257" s="138"/>
      <c r="S257" s="138"/>
      <c r="T257" s="139"/>
      <c r="U257" s="95"/>
      <c r="V257" s="95"/>
      <c r="W257" s="95"/>
      <c r="X257" s="95"/>
    </row>
    <row r="258" spans="1:24" ht="21" customHeight="1">
      <c r="A258" s="4"/>
      <c r="B258" s="58"/>
      <c r="C258" s="58"/>
      <c r="D258" s="74">
        <v>0.77916666666666667</v>
      </c>
      <c r="E258" s="16">
        <v>81.817999999999998</v>
      </c>
      <c r="F258" s="90">
        <v>1E-3</v>
      </c>
      <c r="G258" s="42">
        <v>10000</v>
      </c>
      <c r="H258" s="30">
        <v>0.08</v>
      </c>
      <c r="I258" s="24">
        <f>E258+F258</f>
        <v>81.819000000000003</v>
      </c>
      <c r="J258" s="2">
        <f>I258-H258</f>
        <v>81.739000000000004</v>
      </c>
      <c r="K258" s="2">
        <f>I258+H260</f>
        <v>81.918999999999997</v>
      </c>
      <c r="L258" s="47"/>
      <c r="M258" s="47"/>
      <c r="N258" s="1" t="str">
        <f>IF(M258="○",H258*G258,IF(M258="×",-H258*G258,""))</f>
        <v/>
      </c>
      <c r="O258" s="1" t="str">
        <f>IF(L258&lt;&gt;"",IF(M258="○",100,IF(M258="×",-100,"")),"")</f>
        <v/>
      </c>
      <c r="P258" s="45" t="str">
        <f>IF(M258="○","勝",IF(M258="×","敗",""))</f>
        <v/>
      </c>
      <c r="Q258" s="137"/>
      <c r="R258" s="142"/>
      <c r="S258" s="142"/>
      <c r="T258" s="139"/>
      <c r="U258" s="95">
        <f>IF(AND(V258="",W258="")=TRUE,0,IF(AND(V258="勝",W258="敗")=TRUE,1,IF(AND(W258="勝",V258="敗")=TRUE,1,IF(AND(V258="勝",W258="")=TRUE,2,IF(AND(W258="勝",V258="")=TRUE,2,IF(AND(V258="敗",W258="")=TRUE,3,IF(AND(W258="敗",V258="")=TRUE,3,0)))))))</f>
        <v>2</v>
      </c>
      <c r="V258" s="95" t="str">
        <f>IF(L258="","",P258)</f>
        <v/>
      </c>
      <c r="W258" s="95" t="str">
        <f>IF(L260="","",P260)</f>
        <v>勝</v>
      </c>
      <c r="X258" s="95"/>
    </row>
    <row r="259" spans="1:24" ht="21" customHeight="1">
      <c r="A259" s="5">
        <f>A255+1</f>
        <v>63</v>
      </c>
      <c r="B259" s="59">
        <v>40630</v>
      </c>
      <c r="C259" s="60" t="str">
        <f>IF(B259="","",TEXT(B259,"(aaa)"))</f>
        <v>(月)</v>
      </c>
      <c r="D259" s="89" t="s">
        <v>26</v>
      </c>
      <c r="E259" s="27" t="s">
        <v>32</v>
      </c>
      <c r="F259" s="89"/>
      <c r="G259" s="87" t="s">
        <v>28</v>
      </c>
      <c r="H259" s="37" t="s">
        <v>11</v>
      </c>
      <c r="I259" s="83" t="s">
        <v>20</v>
      </c>
      <c r="J259" s="84" t="s">
        <v>21</v>
      </c>
      <c r="K259" s="84" t="s">
        <v>22</v>
      </c>
      <c r="L259" s="85" t="s">
        <v>14</v>
      </c>
      <c r="M259" s="48"/>
      <c r="N259" s="1">
        <v>800</v>
      </c>
      <c r="O259" s="94">
        <f>IF(AND(O258="",O260="")=TRUE,"",V259/SUM(V259:X259)*100)</f>
        <v>61.904761904761905</v>
      </c>
      <c r="P259" s="45" t="str">
        <f>IF(AND(L258="",L260="")=TRUE,"",V259&amp;"勝"&amp;W259&amp;"敗"&amp;X259&amp;"引")</f>
        <v>39勝24敗0引</v>
      </c>
      <c r="Q259" s="137"/>
      <c r="R259" s="138"/>
      <c r="S259" s="138"/>
      <c r="T259" s="139"/>
      <c r="U259" s="95"/>
      <c r="V259" s="95">
        <f>IF(U258=2,V255+1,IF(U258=0,0,V255))</f>
        <v>39</v>
      </c>
      <c r="W259" s="95">
        <f>IF(U258=3,W255+1,IF(U258=0,0,W255))</f>
        <v>24</v>
      </c>
      <c r="X259" s="95">
        <f>IF(U258=1,X255+1,X255)</f>
        <v>0</v>
      </c>
    </row>
    <row r="260" spans="1:24" ht="21" customHeight="1" thickBot="1">
      <c r="A260" s="6"/>
      <c r="B260" s="7"/>
      <c r="C260" s="7"/>
      <c r="D260" s="75">
        <v>0.69374999999999998</v>
      </c>
      <c r="E260" s="17">
        <v>81.599999999999994</v>
      </c>
      <c r="F260" s="91">
        <v>-0.01</v>
      </c>
      <c r="G260" s="108">
        <v>10000</v>
      </c>
      <c r="H260" s="92">
        <v>0.1</v>
      </c>
      <c r="I260" s="56">
        <f>E260+F260</f>
        <v>81.589999999999989</v>
      </c>
      <c r="J260" s="57">
        <f>I260+H258</f>
        <v>81.669999999999987</v>
      </c>
      <c r="K260" s="57">
        <f>I260-H260</f>
        <v>81.489999999999995</v>
      </c>
      <c r="L260" s="53">
        <v>1</v>
      </c>
      <c r="M260" s="53" t="s">
        <v>45</v>
      </c>
      <c r="N260" s="8"/>
      <c r="O260" s="8">
        <f>IF(L260&lt;&gt;"",IF(M260="○",100,IF(M260="×",-100,"")),"")</f>
        <v>100</v>
      </c>
      <c r="P260" s="54" t="str">
        <f>IF(M260="○","勝",IF(M260="×","敗",""))</f>
        <v>勝</v>
      </c>
      <c r="Q260" s="143" t="s">
        <v>82</v>
      </c>
      <c r="U260" s="95"/>
      <c r="V260" s="95"/>
      <c r="W260" s="95"/>
      <c r="X260" s="95"/>
    </row>
    <row r="261" spans="1:24" ht="21" customHeight="1">
      <c r="A261" s="26" t="s">
        <v>0</v>
      </c>
      <c r="B261" s="38" t="s">
        <v>33</v>
      </c>
      <c r="C261" s="38" t="s">
        <v>34</v>
      </c>
      <c r="D261" s="88" t="s">
        <v>26</v>
      </c>
      <c r="E261" s="25" t="s">
        <v>31</v>
      </c>
      <c r="F261" s="88" t="s">
        <v>27</v>
      </c>
      <c r="G261" s="86" t="s">
        <v>28</v>
      </c>
      <c r="H261" s="18" t="s">
        <v>10</v>
      </c>
      <c r="I261" s="41" t="s">
        <v>19</v>
      </c>
      <c r="J261" s="40" t="s">
        <v>21</v>
      </c>
      <c r="K261" s="40" t="s">
        <v>22</v>
      </c>
      <c r="L261" s="82" t="s">
        <v>14</v>
      </c>
      <c r="M261" s="36" t="s">
        <v>15</v>
      </c>
      <c r="N261" s="33" t="s">
        <v>16</v>
      </c>
      <c r="O261" s="33" t="s">
        <v>12</v>
      </c>
      <c r="P261" s="34" t="s">
        <v>13</v>
      </c>
      <c r="Q261" s="137"/>
      <c r="R261" s="138"/>
      <c r="S261" s="138"/>
      <c r="T261" s="139"/>
      <c r="U261" s="95"/>
      <c r="V261" s="95"/>
      <c r="W261" s="95"/>
      <c r="X261" s="95"/>
    </row>
    <row r="262" spans="1:24" ht="21" customHeight="1">
      <c r="A262" s="4"/>
      <c r="B262" s="58"/>
      <c r="C262" s="58"/>
      <c r="D262" s="74">
        <v>0.63541666666666663</v>
      </c>
      <c r="E262" s="16">
        <v>84.218000000000004</v>
      </c>
      <c r="F262" s="90">
        <v>0.01</v>
      </c>
      <c r="G262" s="42">
        <v>10000</v>
      </c>
      <c r="H262" s="30">
        <v>0.08</v>
      </c>
      <c r="I262" s="24">
        <f>E262+F262</f>
        <v>84.228000000000009</v>
      </c>
      <c r="J262" s="2">
        <f>I262-H262</f>
        <v>84.14800000000001</v>
      </c>
      <c r="K262" s="2">
        <f>I262+H264</f>
        <v>84.328000000000003</v>
      </c>
      <c r="L262" s="47"/>
      <c r="M262" s="47"/>
      <c r="N262" s="1" t="str">
        <f>IF(M262="○",H262*G262,IF(M262="×",-H262*G262,""))</f>
        <v/>
      </c>
      <c r="O262" s="1" t="str">
        <f>IF(L262&lt;&gt;"",IF(M262="○",100,IF(M262="×",-100,"")),"")</f>
        <v/>
      </c>
      <c r="P262" s="45" t="str">
        <f>IF(M262="○","勝",IF(M262="×","敗",""))</f>
        <v/>
      </c>
      <c r="Q262" s="137"/>
      <c r="R262" s="142"/>
      <c r="S262" s="142"/>
      <c r="T262" s="139"/>
      <c r="U262" s="95">
        <f>IF(AND(V262="",W262="")=TRUE,0,IF(AND(V262="勝",W262="敗")=TRUE,1,IF(AND(W262="勝",V262="敗")=TRUE,1,IF(AND(V262="勝",W262="")=TRUE,2,IF(AND(W262="勝",V262="")=TRUE,2,IF(AND(V262="敗",W262="")=TRUE,3,IF(AND(W262="敗",V262="")=TRUE,3,0)))))))</f>
        <v>2</v>
      </c>
      <c r="V262" s="95" t="str">
        <f>IF(L262="","",P262)</f>
        <v/>
      </c>
      <c r="W262" s="95" t="str">
        <f>IF(L264="","",P264)</f>
        <v>勝</v>
      </c>
      <c r="X262" s="95"/>
    </row>
    <row r="263" spans="1:24" ht="21" customHeight="1">
      <c r="A263" s="5">
        <f>A259+1</f>
        <v>64</v>
      </c>
      <c r="B263" s="59">
        <v>40637</v>
      </c>
      <c r="C263" s="60" t="str">
        <f>IF(B263="","",TEXT(B263,"(aaa)"))</f>
        <v>(月)</v>
      </c>
      <c r="D263" s="89" t="s">
        <v>26</v>
      </c>
      <c r="E263" s="27" t="s">
        <v>32</v>
      </c>
      <c r="F263" s="89"/>
      <c r="G263" s="87" t="s">
        <v>28</v>
      </c>
      <c r="H263" s="37" t="s">
        <v>11</v>
      </c>
      <c r="I263" s="83" t="s">
        <v>20</v>
      </c>
      <c r="J263" s="84" t="s">
        <v>21</v>
      </c>
      <c r="K263" s="84" t="s">
        <v>22</v>
      </c>
      <c r="L263" s="85" t="s">
        <v>14</v>
      </c>
      <c r="M263" s="48"/>
      <c r="N263" s="1">
        <v>800</v>
      </c>
      <c r="O263" s="94">
        <f>IF(AND(O262="",O264="")=TRUE,"",V263/SUM(V263:X263)*100)</f>
        <v>62.5</v>
      </c>
      <c r="P263" s="45" t="str">
        <f>IF(AND(L262="",L264="")=TRUE,"",V263&amp;"勝"&amp;W263&amp;"敗"&amp;X263&amp;"引")</f>
        <v>40勝24敗0引</v>
      </c>
      <c r="Q263" s="137"/>
      <c r="R263" s="138"/>
      <c r="S263" s="138"/>
      <c r="T263" s="139"/>
      <c r="U263" s="95"/>
      <c r="V263" s="95">
        <f>IF(U262=2,V259+1,IF(U262=0,0,V259))</f>
        <v>40</v>
      </c>
      <c r="W263" s="95">
        <f>IF(U262=3,W259+1,IF(U262=0,0,W259))</f>
        <v>24</v>
      </c>
      <c r="X263" s="95">
        <f>IF(U262=1,X259+1,X259)</f>
        <v>0</v>
      </c>
    </row>
    <row r="264" spans="1:24" ht="21" customHeight="1" thickBot="1">
      <c r="A264" s="6"/>
      <c r="B264" s="7"/>
      <c r="C264" s="7"/>
      <c r="D264" s="75">
        <v>0.76666666666666661</v>
      </c>
      <c r="E264" s="17">
        <v>83.953999999999994</v>
      </c>
      <c r="F264" s="91">
        <v>-0.01</v>
      </c>
      <c r="G264" s="108">
        <v>10000</v>
      </c>
      <c r="H264" s="92">
        <v>0.1</v>
      </c>
      <c r="I264" s="56">
        <f>E264+F264</f>
        <v>83.943999999999988</v>
      </c>
      <c r="J264" s="57">
        <f>I264+H262</f>
        <v>84.023999999999987</v>
      </c>
      <c r="K264" s="57">
        <f>I264-H264</f>
        <v>83.843999999999994</v>
      </c>
      <c r="L264" s="53">
        <v>1</v>
      </c>
      <c r="M264" s="53" t="s">
        <v>45</v>
      </c>
      <c r="N264" s="8"/>
      <c r="O264" s="8">
        <f>IF(L264&lt;&gt;"",IF(M264="○",100,IF(M264="×",-100,"")),"")</f>
        <v>100</v>
      </c>
      <c r="P264" s="54" t="str">
        <f>IF(M264="○","勝",IF(M264="×","敗",""))</f>
        <v>勝</v>
      </c>
      <c r="U264" s="95"/>
      <c r="V264" s="95"/>
      <c r="W264" s="95"/>
      <c r="X264" s="95"/>
    </row>
    <row r="265" spans="1:24" ht="21" customHeight="1">
      <c r="A265" s="26" t="s">
        <v>0</v>
      </c>
      <c r="B265" s="38" t="s">
        <v>33</v>
      </c>
      <c r="C265" s="38" t="s">
        <v>34</v>
      </c>
      <c r="D265" s="88" t="s">
        <v>26</v>
      </c>
      <c r="E265" s="25" t="s">
        <v>31</v>
      </c>
      <c r="F265" s="88" t="s">
        <v>27</v>
      </c>
      <c r="G265" s="86" t="s">
        <v>28</v>
      </c>
      <c r="H265" s="18" t="s">
        <v>10</v>
      </c>
      <c r="I265" s="41" t="s">
        <v>19</v>
      </c>
      <c r="J265" s="40" t="s">
        <v>21</v>
      </c>
      <c r="K265" s="40" t="s">
        <v>22</v>
      </c>
      <c r="L265" s="82" t="s">
        <v>14</v>
      </c>
      <c r="M265" s="36" t="s">
        <v>15</v>
      </c>
      <c r="N265" s="33" t="s">
        <v>16</v>
      </c>
      <c r="O265" s="33" t="s">
        <v>12</v>
      </c>
      <c r="P265" s="34" t="s">
        <v>13</v>
      </c>
      <c r="Q265" s="137"/>
      <c r="R265" s="138"/>
      <c r="S265" s="138"/>
      <c r="T265" s="139"/>
      <c r="U265" s="95"/>
      <c r="V265" s="95"/>
      <c r="W265" s="95"/>
      <c r="X265" s="95"/>
    </row>
    <row r="266" spans="1:24" ht="21" customHeight="1">
      <c r="A266" s="4"/>
      <c r="B266" s="58"/>
      <c r="C266" s="58"/>
      <c r="D266" s="74">
        <v>0.67083333333333339</v>
      </c>
      <c r="E266" s="16">
        <v>85.387</v>
      </c>
      <c r="F266" s="90">
        <v>0.01</v>
      </c>
      <c r="G266" s="42">
        <v>10000</v>
      </c>
      <c r="H266" s="30">
        <v>0.08</v>
      </c>
      <c r="I266" s="24">
        <f>E266+F266</f>
        <v>85.397000000000006</v>
      </c>
      <c r="J266" s="2">
        <f>I266-H266</f>
        <v>85.317000000000007</v>
      </c>
      <c r="K266" s="2">
        <f>I266+H268</f>
        <v>85.497</v>
      </c>
      <c r="L266" s="47">
        <v>1</v>
      </c>
      <c r="M266" s="47" t="s">
        <v>45</v>
      </c>
      <c r="N266" s="1">
        <f>IF(M266="○",H266*G266,IF(M266="×",-H266*G266,""))</f>
        <v>800</v>
      </c>
      <c r="O266" s="1">
        <f>IF(L266&lt;&gt;"",IF(M266="○",100,IF(M266="×",-100,"")),"")</f>
        <v>100</v>
      </c>
      <c r="P266" s="45" t="str">
        <f>IF(M266="○","勝",IF(M266="×","敗",""))</f>
        <v>勝</v>
      </c>
      <c r="Q266" s="137"/>
      <c r="R266" s="142"/>
      <c r="S266" s="142"/>
      <c r="T266" s="139"/>
      <c r="U266" s="95">
        <f>IF(AND(V266="",W266="")=TRUE,0,IF(AND(V266="勝",W266="敗")=TRUE,1,IF(AND(W266="勝",V266="敗")=TRUE,1,IF(AND(V266="勝",W266="")=TRUE,2,IF(AND(W266="勝",V266="")=TRUE,2,IF(AND(V266="敗",W266="")=TRUE,3,IF(AND(W266="敗",V266="")=TRUE,3,0)))))))</f>
        <v>2</v>
      </c>
      <c r="V266" s="95" t="str">
        <f>IF(L266="","",P266)</f>
        <v>勝</v>
      </c>
      <c r="W266" s="95" t="str">
        <f>IF(L268="","",P268)</f>
        <v/>
      </c>
      <c r="X266" s="95"/>
    </row>
    <row r="267" spans="1:24" ht="21" customHeight="1">
      <c r="A267" s="5">
        <f>A263+1</f>
        <v>65</v>
      </c>
      <c r="B267" s="59">
        <v>40639</v>
      </c>
      <c r="C267" s="60" t="str">
        <f>IF(B267="","",TEXT(B267,"(aaa)"))</f>
        <v>(水)</v>
      </c>
      <c r="D267" s="89" t="s">
        <v>26</v>
      </c>
      <c r="E267" s="27" t="s">
        <v>32</v>
      </c>
      <c r="F267" s="89"/>
      <c r="G267" s="87" t="s">
        <v>28</v>
      </c>
      <c r="H267" s="37" t="s">
        <v>11</v>
      </c>
      <c r="I267" s="83" t="s">
        <v>20</v>
      </c>
      <c r="J267" s="84" t="s">
        <v>21</v>
      </c>
      <c r="K267" s="84" t="s">
        <v>22</v>
      </c>
      <c r="L267" s="85" t="s">
        <v>14</v>
      </c>
      <c r="M267" s="48"/>
      <c r="N267" s="1">
        <v>800</v>
      </c>
      <c r="O267" s="94">
        <f>IF(AND(O266="",O268="")=TRUE,"",V267/SUM(V267:X267)*100)</f>
        <v>63.076923076923073</v>
      </c>
      <c r="P267" s="45" t="str">
        <f>IF(AND(L266="",L268="")=TRUE,"",V267&amp;"勝"&amp;W267&amp;"敗"&amp;X267&amp;"引")</f>
        <v>41勝24敗0引</v>
      </c>
      <c r="Q267" s="137"/>
      <c r="R267" s="138"/>
      <c r="S267" s="138"/>
      <c r="T267" s="139"/>
      <c r="U267" s="95"/>
      <c r="V267" s="95">
        <f>IF(U266=2,V263+1,IF(U266=0,0,V263))</f>
        <v>41</v>
      </c>
      <c r="W267" s="95">
        <f>IF(U266=3,W263+1,IF(U266=0,0,W263))</f>
        <v>24</v>
      </c>
      <c r="X267" s="95">
        <f>IF(U266=1,X263+1,X263)</f>
        <v>0</v>
      </c>
    </row>
    <row r="268" spans="1:24" ht="21" customHeight="1" thickBot="1">
      <c r="A268" s="6"/>
      <c r="B268" s="7"/>
      <c r="C268" s="7"/>
      <c r="D268" s="75">
        <v>0.74583333333333324</v>
      </c>
      <c r="E268" s="17">
        <v>84.844999999999999</v>
      </c>
      <c r="F268" s="91">
        <v>-0.01</v>
      </c>
      <c r="G268" s="108">
        <v>10000</v>
      </c>
      <c r="H268" s="92">
        <v>0.1</v>
      </c>
      <c r="I268" s="56">
        <f>E268+F268</f>
        <v>84.834999999999994</v>
      </c>
      <c r="J268" s="57">
        <f>I268+H266</f>
        <v>84.914999999999992</v>
      </c>
      <c r="K268" s="57">
        <f>I268-H268</f>
        <v>84.734999999999999</v>
      </c>
      <c r="L268" s="53"/>
      <c r="M268" s="53"/>
      <c r="N268" s="8"/>
      <c r="O268" s="8" t="str">
        <f>IF(L268&lt;&gt;"",IF(M268="○",100,IF(M268="×",-100,"")),"")</f>
        <v/>
      </c>
      <c r="P268" s="54" t="str">
        <f>IF(M268="○","勝",IF(M268="×","敗",""))</f>
        <v/>
      </c>
      <c r="U268" s="95"/>
      <c r="V268" s="95"/>
      <c r="W268" s="95"/>
      <c r="X268" s="95"/>
    </row>
    <row r="269" spans="1:24" ht="21" customHeight="1">
      <c r="A269" s="26" t="s">
        <v>0</v>
      </c>
      <c r="B269" s="38" t="s">
        <v>33</v>
      </c>
      <c r="C269" s="38" t="s">
        <v>34</v>
      </c>
      <c r="D269" s="88" t="s">
        <v>26</v>
      </c>
      <c r="E269" s="25" t="s">
        <v>31</v>
      </c>
      <c r="F269" s="88" t="s">
        <v>27</v>
      </c>
      <c r="G269" s="86" t="s">
        <v>28</v>
      </c>
      <c r="H269" s="18" t="s">
        <v>10</v>
      </c>
      <c r="I269" s="41" t="s">
        <v>19</v>
      </c>
      <c r="J269" s="40" t="s">
        <v>21</v>
      </c>
      <c r="K269" s="40" t="s">
        <v>22</v>
      </c>
      <c r="L269" s="82" t="s">
        <v>14</v>
      </c>
      <c r="M269" s="36" t="s">
        <v>15</v>
      </c>
      <c r="N269" s="33" t="s">
        <v>16</v>
      </c>
      <c r="O269" s="33" t="s">
        <v>12</v>
      </c>
      <c r="P269" s="34" t="s">
        <v>13</v>
      </c>
      <c r="Q269" s="137"/>
      <c r="R269" s="138"/>
      <c r="S269" s="138"/>
      <c r="T269" s="139"/>
      <c r="U269" s="95"/>
      <c r="V269" s="95"/>
      <c r="W269" s="95"/>
      <c r="X269" s="95"/>
    </row>
    <row r="270" spans="1:24" ht="21" customHeight="1">
      <c r="A270" s="4"/>
      <c r="B270" s="58"/>
      <c r="C270" s="58"/>
      <c r="D270" s="74">
        <v>0.76250000000000007</v>
      </c>
      <c r="E270" s="16">
        <v>85.319000000000003</v>
      </c>
      <c r="F270" s="90">
        <v>0.01</v>
      </c>
      <c r="G270" s="42">
        <v>10000</v>
      </c>
      <c r="H270" s="30">
        <v>0.08</v>
      </c>
      <c r="I270" s="24">
        <f>E270+F270</f>
        <v>85.329000000000008</v>
      </c>
      <c r="J270" s="2">
        <f>I270-H270</f>
        <v>85.249000000000009</v>
      </c>
      <c r="K270" s="2">
        <f>I270+H272</f>
        <v>85.429000000000002</v>
      </c>
      <c r="L270" s="47">
        <v>1</v>
      </c>
      <c r="M270" s="47" t="s">
        <v>45</v>
      </c>
      <c r="N270" s="1">
        <f>IF(M270="○",H270*G270,IF(M270="×",-H270*G270,""))</f>
        <v>800</v>
      </c>
      <c r="O270" s="1">
        <f>IF(L270&lt;&gt;"",IF(M270="○",100,IF(M270="×",-100,"")),"")</f>
        <v>100</v>
      </c>
      <c r="P270" s="45" t="str">
        <f>IF(M270="○","勝",IF(M270="×","敗",""))</f>
        <v>勝</v>
      </c>
      <c r="Q270" s="137"/>
      <c r="R270" s="142"/>
      <c r="S270" s="142"/>
      <c r="T270" s="139"/>
      <c r="U270" s="95">
        <f>IF(AND(V270="",W270="")=TRUE,0,IF(AND(V270="勝",W270="敗")=TRUE,1,IF(AND(W270="勝",V270="敗")=TRUE,1,IF(AND(V270="勝",W270="")=TRUE,2,IF(AND(W270="勝",V270="")=TRUE,2,IF(AND(V270="敗",W270="")=TRUE,3,IF(AND(W270="敗",V270="")=TRUE,3,0)))))))</f>
        <v>2</v>
      </c>
      <c r="V270" s="95" t="str">
        <f>IF(L270="","",P270)</f>
        <v>勝</v>
      </c>
      <c r="W270" s="95" t="str">
        <f>IF(L272="","",P272)</f>
        <v/>
      </c>
      <c r="X270" s="95"/>
    </row>
    <row r="271" spans="1:24" ht="21" customHeight="1">
      <c r="A271" s="5">
        <f>A267+1</f>
        <v>66</v>
      </c>
      <c r="B271" s="59">
        <v>40641</v>
      </c>
      <c r="C271" s="60" t="str">
        <f>IF(B271="","",TEXT(B271,"(aaa)"))</f>
        <v>(金)</v>
      </c>
      <c r="D271" s="89" t="s">
        <v>26</v>
      </c>
      <c r="E271" s="27" t="s">
        <v>32</v>
      </c>
      <c r="F271" s="89"/>
      <c r="G271" s="87" t="s">
        <v>28</v>
      </c>
      <c r="H271" s="37" t="s">
        <v>11</v>
      </c>
      <c r="I271" s="83" t="s">
        <v>20</v>
      </c>
      <c r="J271" s="84" t="s">
        <v>21</v>
      </c>
      <c r="K271" s="84" t="s">
        <v>22</v>
      </c>
      <c r="L271" s="85" t="s">
        <v>14</v>
      </c>
      <c r="M271" s="48"/>
      <c r="N271" s="1">
        <v>800</v>
      </c>
      <c r="O271" s="94">
        <f>IF(AND(O270="",O272="")=TRUE,"",V271/SUM(V271:X271)*100)</f>
        <v>63.636363636363633</v>
      </c>
      <c r="P271" s="45" t="str">
        <f>IF(AND(L270="",L272="")=TRUE,"",V271&amp;"勝"&amp;W271&amp;"敗"&amp;X271&amp;"引")</f>
        <v>42勝24敗0引</v>
      </c>
      <c r="Q271" s="137"/>
      <c r="R271" s="138"/>
      <c r="S271" s="138"/>
      <c r="T271" s="139"/>
      <c r="U271" s="95"/>
      <c r="V271" s="95">
        <f>IF(U270=2,V267+1,IF(U270=0,0,V267))</f>
        <v>42</v>
      </c>
      <c r="W271" s="95">
        <f>IF(U270=3,W267+1,IF(U270=0,0,W267))</f>
        <v>24</v>
      </c>
      <c r="X271" s="95">
        <f>IF(U270=1,X267+1,X267)</f>
        <v>0</v>
      </c>
    </row>
    <row r="272" spans="1:24" ht="21" customHeight="1" thickBot="1">
      <c r="A272" s="6"/>
      <c r="B272" s="7"/>
      <c r="C272" s="7"/>
      <c r="D272" s="75">
        <v>0.65416666666666667</v>
      </c>
      <c r="E272" s="17">
        <v>84.991</v>
      </c>
      <c r="F272" s="91">
        <v>-0.01</v>
      </c>
      <c r="G272" s="108">
        <v>10000</v>
      </c>
      <c r="H272" s="92">
        <v>0.1</v>
      </c>
      <c r="I272" s="56">
        <f>E272+F272</f>
        <v>84.980999999999995</v>
      </c>
      <c r="J272" s="57">
        <f>I272+H270</f>
        <v>85.060999999999993</v>
      </c>
      <c r="K272" s="57">
        <f>I272-H272</f>
        <v>84.881</v>
      </c>
      <c r="L272" s="53"/>
      <c r="M272" s="53"/>
      <c r="N272" s="8"/>
      <c r="O272" s="8" t="str">
        <f>IF(L272&lt;&gt;"",IF(M272="○",100,IF(M272="×",-100,"")),"")</f>
        <v/>
      </c>
      <c r="P272" s="54" t="str">
        <f>IF(M272="○","勝",IF(M272="×","敗",""))</f>
        <v/>
      </c>
      <c r="U272" s="95"/>
      <c r="V272" s="95"/>
      <c r="W272" s="95"/>
      <c r="X272" s="95"/>
    </row>
    <row r="273" spans="1:24" ht="21" customHeight="1">
      <c r="A273" s="26" t="s">
        <v>0</v>
      </c>
      <c r="B273" s="38" t="s">
        <v>33</v>
      </c>
      <c r="C273" s="38" t="s">
        <v>34</v>
      </c>
      <c r="D273" s="88" t="s">
        <v>26</v>
      </c>
      <c r="E273" s="25" t="s">
        <v>31</v>
      </c>
      <c r="F273" s="88" t="s">
        <v>27</v>
      </c>
      <c r="G273" s="86" t="s">
        <v>28</v>
      </c>
      <c r="H273" s="18" t="s">
        <v>10</v>
      </c>
      <c r="I273" s="41" t="s">
        <v>19</v>
      </c>
      <c r="J273" s="40" t="s">
        <v>21</v>
      </c>
      <c r="K273" s="40" t="s">
        <v>22</v>
      </c>
      <c r="L273" s="82" t="s">
        <v>14</v>
      </c>
      <c r="M273" s="36" t="s">
        <v>15</v>
      </c>
      <c r="N273" s="33" t="s">
        <v>16</v>
      </c>
      <c r="O273" s="33" t="s">
        <v>12</v>
      </c>
      <c r="P273" s="34" t="s">
        <v>13</v>
      </c>
      <c r="Q273" s="176" t="s">
        <v>115</v>
      </c>
      <c r="R273" s="138"/>
      <c r="S273" s="138"/>
      <c r="T273" s="139"/>
      <c r="U273" s="95"/>
      <c r="V273" s="95"/>
      <c r="W273" s="95"/>
      <c r="X273" s="95"/>
    </row>
    <row r="274" spans="1:24" ht="21" customHeight="1">
      <c r="A274" s="4"/>
      <c r="B274" s="58"/>
      <c r="C274" s="58"/>
      <c r="D274" s="74">
        <v>0.625</v>
      </c>
      <c r="E274" s="16">
        <v>84.266000000000005</v>
      </c>
      <c r="F274" s="90">
        <v>0.01</v>
      </c>
      <c r="G274" s="42">
        <v>10000</v>
      </c>
      <c r="H274" s="30">
        <v>0.08</v>
      </c>
      <c r="I274" s="24">
        <f>E274+F274</f>
        <v>84.27600000000001</v>
      </c>
      <c r="J274" s="2">
        <f>I274-H274</f>
        <v>84.196000000000012</v>
      </c>
      <c r="K274" s="2">
        <f>I274+H276</f>
        <v>84.376000000000005</v>
      </c>
      <c r="L274" s="47"/>
      <c r="M274" s="47"/>
      <c r="N274" s="1" t="str">
        <f>IF(M274="○",H274*G274,IF(M274="×",-H274*G274,""))</f>
        <v/>
      </c>
      <c r="O274" s="1" t="str">
        <f>IF(L274&lt;&gt;"",IF(M274="○",100,IF(M274="×",-100,"")),"")</f>
        <v/>
      </c>
      <c r="P274" s="45" t="str">
        <f>IF(M274="○","勝",IF(M274="×","敗",""))</f>
        <v/>
      </c>
      <c r="Q274" s="176" t="s">
        <v>116</v>
      </c>
      <c r="R274" s="142"/>
      <c r="S274" s="142"/>
      <c r="T274" s="139"/>
      <c r="U274" s="95">
        <f>IF(AND(V274="",W274="")=TRUE,0,IF(AND(V274="勝",W274="敗")=TRUE,1,IF(AND(W274="勝",V274="敗")=TRUE,1,IF(AND(V274="勝",W274="")=TRUE,2,IF(AND(W274="勝",V274="")=TRUE,2,IF(AND(V274="敗",W274="")=TRUE,3,IF(AND(W274="敗",V274="")=TRUE,3,0)))))))</f>
        <v>3</v>
      </c>
      <c r="V274" s="95" t="str">
        <f>IF(L274="","",P274)</f>
        <v/>
      </c>
      <c r="W274" s="95" t="str">
        <f>IF(L276="","",P276)</f>
        <v>敗</v>
      </c>
      <c r="X274" s="95"/>
    </row>
    <row r="275" spans="1:24" ht="21" customHeight="1">
      <c r="A275" s="5">
        <f>A271+1</f>
        <v>67</v>
      </c>
      <c r="B275" s="59">
        <v>40646</v>
      </c>
      <c r="C275" s="60" t="str">
        <f>IF(B275="","",TEXT(B275,"(aaa)"))</f>
        <v>(水)</v>
      </c>
      <c r="D275" s="89" t="s">
        <v>26</v>
      </c>
      <c r="E275" s="27" t="s">
        <v>32</v>
      </c>
      <c r="F275" s="89"/>
      <c r="G275" s="87" t="s">
        <v>28</v>
      </c>
      <c r="H275" s="37" t="s">
        <v>11</v>
      </c>
      <c r="I275" s="83" t="s">
        <v>20</v>
      </c>
      <c r="J275" s="84" t="s">
        <v>21</v>
      </c>
      <c r="K275" s="84" t="s">
        <v>22</v>
      </c>
      <c r="L275" s="85" t="s">
        <v>14</v>
      </c>
      <c r="M275" s="48"/>
      <c r="N275" s="1"/>
      <c r="O275" s="94">
        <f>IF(AND(O274="",O276="")=TRUE,"",V275/SUM(V275:X275)*100)</f>
        <v>62.68656716417911</v>
      </c>
      <c r="P275" s="45" t="str">
        <f>IF(AND(L274="",L276="")=TRUE,"",V275&amp;"勝"&amp;W275&amp;"敗"&amp;X275&amp;"引")</f>
        <v>42勝25敗0引</v>
      </c>
      <c r="Q275" s="137"/>
      <c r="R275" s="138"/>
      <c r="S275" s="138"/>
      <c r="T275" s="139"/>
      <c r="U275" s="95"/>
      <c r="V275" s="95">
        <f>IF(U274=2,V271+1,IF(U274=0,0,V271))</f>
        <v>42</v>
      </c>
      <c r="W275" s="95">
        <f>IF(U274=3,W271+1,IF(U274=0,0,W271))</f>
        <v>25</v>
      </c>
      <c r="X275" s="95">
        <f>IF(U274=1,X271+1,X271)</f>
        <v>0</v>
      </c>
    </row>
    <row r="276" spans="1:24" ht="21" customHeight="1" thickBot="1">
      <c r="A276" s="6"/>
      <c r="B276" s="7"/>
      <c r="C276" s="7"/>
      <c r="D276" s="75">
        <v>0.71875</v>
      </c>
      <c r="E276" s="17">
        <v>83.850999999999999</v>
      </c>
      <c r="F276" s="91">
        <v>-0.01</v>
      </c>
      <c r="G276" s="108">
        <v>10000</v>
      </c>
      <c r="H276" s="92">
        <v>0.1</v>
      </c>
      <c r="I276" s="56">
        <f>E276+F276</f>
        <v>83.840999999999994</v>
      </c>
      <c r="J276" s="57">
        <f>I276+H274</f>
        <v>83.920999999999992</v>
      </c>
      <c r="K276" s="57">
        <f>I276-H276</f>
        <v>83.741</v>
      </c>
      <c r="L276" s="53">
        <v>1</v>
      </c>
      <c r="M276" s="53" t="s">
        <v>47</v>
      </c>
      <c r="N276" s="8">
        <v>-1000</v>
      </c>
      <c r="O276" s="8">
        <f>IF(L276&lt;&gt;"",IF(M276="○",100,IF(M276="×",-100,"")),"")</f>
        <v>-100</v>
      </c>
      <c r="P276" s="54" t="str">
        <f>IF(M276="○","勝",IF(M276="×","敗",""))</f>
        <v>敗</v>
      </c>
      <c r="U276" s="95"/>
      <c r="V276" s="95"/>
      <c r="W276" s="95"/>
      <c r="X276" s="95"/>
    </row>
    <row r="277" spans="1:24" ht="21" customHeight="1">
      <c r="A277" s="26" t="s">
        <v>0</v>
      </c>
      <c r="B277" s="38" t="s">
        <v>33</v>
      </c>
      <c r="C277" s="38" t="s">
        <v>34</v>
      </c>
      <c r="D277" s="88" t="s">
        <v>26</v>
      </c>
      <c r="E277" s="25" t="s">
        <v>31</v>
      </c>
      <c r="F277" s="88" t="s">
        <v>27</v>
      </c>
      <c r="G277" s="86" t="s">
        <v>28</v>
      </c>
      <c r="H277" s="18" t="s">
        <v>10</v>
      </c>
      <c r="I277" s="41" t="s">
        <v>19</v>
      </c>
      <c r="J277" s="40" t="s">
        <v>21</v>
      </c>
      <c r="K277" s="40" t="s">
        <v>22</v>
      </c>
      <c r="L277" s="82" t="s">
        <v>14</v>
      </c>
      <c r="M277" s="36" t="s">
        <v>15</v>
      </c>
      <c r="N277" s="33" t="s">
        <v>16</v>
      </c>
      <c r="O277" s="33" t="s">
        <v>12</v>
      </c>
      <c r="P277" s="34" t="s">
        <v>13</v>
      </c>
      <c r="Q277" s="176" t="s">
        <v>118</v>
      </c>
      <c r="R277" s="138"/>
      <c r="S277" s="138"/>
      <c r="T277" s="139"/>
      <c r="U277" s="95"/>
      <c r="V277" s="95"/>
      <c r="W277" s="95"/>
      <c r="X277" s="95"/>
    </row>
    <row r="278" spans="1:24" ht="21" customHeight="1">
      <c r="A278" s="4"/>
      <c r="B278" s="58"/>
      <c r="C278" s="58"/>
      <c r="D278" s="74">
        <v>0.68541666666666667</v>
      </c>
      <c r="E278" s="16">
        <v>82.983000000000004</v>
      </c>
      <c r="F278" s="90">
        <v>0.01</v>
      </c>
      <c r="G278" s="42">
        <v>20000</v>
      </c>
      <c r="H278" s="30">
        <v>0.08</v>
      </c>
      <c r="I278" s="24">
        <f>E278+F278</f>
        <v>82.993000000000009</v>
      </c>
      <c r="J278" s="2">
        <f>I278-H278</f>
        <v>82.913000000000011</v>
      </c>
      <c r="K278" s="2">
        <f>I278+H280</f>
        <v>83.093000000000004</v>
      </c>
      <c r="L278" s="47"/>
      <c r="M278" s="47"/>
      <c r="N278" s="1" t="str">
        <f>IF(M278="○",H278*G278,IF(M278="×",-H278*G278,""))</f>
        <v/>
      </c>
      <c r="O278" s="1" t="str">
        <f>IF(L278&lt;&gt;"",IF(M278="○",100,IF(M278="×",-100,"")),"")</f>
        <v/>
      </c>
      <c r="P278" s="45" t="str">
        <f>IF(M278="○","勝",IF(M278="×","敗",""))</f>
        <v/>
      </c>
      <c r="Q278" s="176" t="s">
        <v>119</v>
      </c>
      <c r="R278" s="142"/>
      <c r="S278" s="142"/>
      <c r="T278" s="139"/>
      <c r="U278" s="95">
        <f>IF(AND(V278="",W278="")=TRUE,0,IF(AND(V278="勝",W278="敗")=TRUE,1,IF(AND(W278="勝",V278="敗")=TRUE,1,IF(AND(V278="勝",W278="")=TRUE,2,IF(AND(W278="勝",V278="")=TRUE,2,IF(AND(V278="敗",W278="")=TRUE,3,IF(AND(W278="敗",V278="")=TRUE,3,0)))))))</f>
        <v>3</v>
      </c>
      <c r="V278" s="95" t="str">
        <f>IF(L278="","",P278)</f>
        <v/>
      </c>
      <c r="W278" s="95" t="str">
        <f>IF(L280="","",P280)</f>
        <v>敗</v>
      </c>
      <c r="X278" s="95"/>
    </row>
    <row r="279" spans="1:24" ht="21" customHeight="1">
      <c r="A279" s="5">
        <f>A275+1</f>
        <v>68</v>
      </c>
      <c r="B279" s="59">
        <v>40651</v>
      </c>
      <c r="C279" s="60" t="str">
        <f>IF(B279="","",TEXT(B279,"(aaa)"))</f>
        <v>(月)</v>
      </c>
      <c r="D279" s="89" t="s">
        <v>26</v>
      </c>
      <c r="E279" s="27" t="s">
        <v>32</v>
      </c>
      <c r="F279" s="89"/>
      <c r="G279" s="87" t="s">
        <v>28</v>
      </c>
      <c r="H279" s="37" t="s">
        <v>11</v>
      </c>
      <c r="I279" s="83" t="s">
        <v>20</v>
      </c>
      <c r="J279" s="84" t="s">
        <v>21</v>
      </c>
      <c r="K279" s="84" t="s">
        <v>22</v>
      </c>
      <c r="L279" s="85" t="s">
        <v>14</v>
      </c>
      <c r="M279" s="48"/>
      <c r="N279" s="1"/>
      <c r="O279" s="94">
        <f>IF(AND(O278="",O280="")=TRUE,"",V279/SUM(V279:X279)*100)</f>
        <v>61.764705882352942</v>
      </c>
      <c r="P279" s="45" t="str">
        <f>IF(AND(L278="",L280="")=TRUE,"",V279&amp;"勝"&amp;W279&amp;"敗"&amp;X279&amp;"引")</f>
        <v>42勝26敗0引</v>
      </c>
      <c r="Q279" s="137"/>
      <c r="R279" s="138"/>
      <c r="S279" s="138"/>
      <c r="T279" s="139"/>
      <c r="U279" s="95"/>
      <c r="V279" s="95">
        <f>IF(U278=2,V275+1,IF(U278=0,0,V275))</f>
        <v>42</v>
      </c>
      <c r="W279" s="95">
        <f>IF(U278=3,W275+1,IF(U278=0,0,W275))</f>
        <v>26</v>
      </c>
      <c r="X279" s="95">
        <f>IF(U278=1,X275+1,X275)</f>
        <v>0</v>
      </c>
    </row>
    <row r="280" spans="1:24" ht="21" customHeight="1" thickBot="1">
      <c r="A280" s="6"/>
      <c r="B280" s="7"/>
      <c r="C280" s="7"/>
      <c r="D280" s="75">
        <v>0.75</v>
      </c>
      <c r="E280" s="17">
        <v>82.644999999999996</v>
      </c>
      <c r="F280" s="91">
        <v>-0.01</v>
      </c>
      <c r="G280" s="108">
        <v>20000</v>
      </c>
      <c r="H280" s="92">
        <v>0.1</v>
      </c>
      <c r="I280" s="56">
        <f>E280+F280</f>
        <v>82.634999999999991</v>
      </c>
      <c r="J280" s="57">
        <f>I280+H278</f>
        <v>82.714999999999989</v>
      </c>
      <c r="K280" s="57">
        <f>I280-H280</f>
        <v>82.534999999999997</v>
      </c>
      <c r="L280" s="53">
        <v>1</v>
      </c>
      <c r="M280" s="53" t="s">
        <v>47</v>
      </c>
      <c r="N280" s="8">
        <v>-2020</v>
      </c>
      <c r="O280" s="8">
        <f>IF(L280&lt;&gt;"",IF(M280="○",100,IF(M280="×",-100,"")),"")</f>
        <v>-100</v>
      </c>
      <c r="P280" s="54" t="str">
        <f>IF(M280="○","勝",IF(M280="×","敗",""))</f>
        <v>敗</v>
      </c>
      <c r="U280" s="95"/>
      <c r="V280" s="95"/>
      <c r="W280" s="95"/>
      <c r="X280" s="95"/>
    </row>
    <row r="281" spans="1:24" ht="21" customHeight="1">
      <c r="A281" s="26" t="s">
        <v>0</v>
      </c>
      <c r="B281" s="38" t="s">
        <v>33</v>
      </c>
      <c r="C281" s="38" t="s">
        <v>34</v>
      </c>
      <c r="D281" s="88" t="s">
        <v>26</v>
      </c>
      <c r="E281" s="25" t="s">
        <v>31</v>
      </c>
      <c r="F281" s="88" t="s">
        <v>27</v>
      </c>
      <c r="G281" s="86" t="s">
        <v>28</v>
      </c>
      <c r="H281" s="18" t="s">
        <v>10</v>
      </c>
      <c r="I281" s="41" t="s">
        <v>19</v>
      </c>
      <c r="J281" s="40" t="s">
        <v>21</v>
      </c>
      <c r="K281" s="40" t="s">
        <v>22</v>
      </c>
      <c r="L281" s="82" t="s">
        <v>14</v>
      </c>
      <c r="M281" s="36" t="s">
        <v>15</v>
      </c>
      <c r="N281" s="33" t="s">
        <v>16</v>
      </c>
      <c r="O281" s="33" t="s">
        <v>12</v>
      </c>
      <c r="P281" s="34" t="s">
        <v>13</v>
      </c>
      <c r="Q281" s="176"/>
      <c r="R281" s="138"/>
      <c r="S281" s="138"/>
      <c r="T281" s="139"/>
      <c r="U281" s="95"/>
      <c r="V281" s="95"/>
      <c r="W281" s="95"/>
      <c r="X281" s="95"/>
    </row>
    <row r="282" spans="1:24" ht="21" customHeight="1">
      <c r="A282" s="4"/>
      <c r="B282" s="58"/>
      <c r="C282" s="58"/>
      <c r="D282" s="74">
        <v>0.63124999999999998</v>
      </c>
      <c r="E282" s="16">
        <v>82.944000000000003</v>
      </c>
      <c r="F282" s="90">
        <v>0.01</v>
      </c>
      <c r="G282" s="42">
        <v>10000</v>
      </c>
      <c r="H282" s="30">
        <v>0.08</v>
      </c>
      <c r="I282" s="24">
        <f>E282+F282</f>
        <v>82.954000000000008</v>
      </c>
      <c r="J282" s="2">
        <f>I282-H282</f>
        <v>82.874000000000009</v>
      </c>
      <c r="K282" s="2">
        <f>I282+H284</f>
        <v>83.054000000000002</v>
      </c>
      <c r="L282" s="47"/>
      <c r="M282" s="47"/>
      <c r="N282" s="1" t="str">
        <f>IF(M282="○",H282*G282,IF(M282="×",-H282*G282,""))</f>
        <v/>
      </c>
      <c r="O282" s="1" t="str">
        <f>IF(L282&lt;&gt;"",IF(M282="○",100,IF(M282="×",-100,"")),"")</f>
        <v/>
      </c>
      <c r="P282" s="45" t="str">
        <f>IF(M282="○","勝",IF(M282="×","敗",""))</f>
        <v/>
      </c>
      <c r="Q282" s="176"/>
      <c r="R282" s="142"/>
      <c r="S282" s="142"/>
      <c r="T282" s="139"/>
      <c r="U282" s="95">
        <f>IF(AND(V282="",W282="")=TRUE,0,IF(AND(V282="勝",W282="敗")=TRUE,1,IF(AND(W282="勝",V282="敗")=TRUE,1,IF(AND(V282="勝",W282="")=TRUE,2,IF(AND(W282="勝",V282="")=TRUE,2,IF(AND(V282="敗",W282="")=TRUE,3,IF(AND(W282="敗",V282="")=TRUE,3,0)))))))</f>
        <v>3</v>
      </c>
      <c r="V282" s="95" t="str">
        <f>IF(L282="","",P282)</f>
        <v/>
      </c>
      <c r="W282" s="95" t="str">
        <f>IF(L284="","",P284)</f>
        <v>敗</v>
      </c>
      <c r="X282" s="95"/>
    </row>
    <row r="283" spans="1:24" ht="21" customHeight="1">
      <c r="A283" s="5">
        <f>A279+1</f>
        <v>69</v>
      </c>
      <c r="B283" s="59">
        <v>40653</v>
      </c>
      <c r="C283" s="60" t="str">
        <f>IF(B283="","",TEXT(B283,"(aaa)"))</f>
        <v>(水)</v>
      </c>
      <c r="D283" s="89" t="s">
        <v>26</v>
      </c>
      <c r="E283" s="27" t="s">
        <v>32</v>
      </c>
      <c r="F283" s="89"/>
      <c r="G283" s="87" t="s">
        <v>28</v>
      </c>
      <c r="H283" s="37" t="s">
        <v>11</v>
      </c>
      <c r="I283" s="83" t="s">
        <v>20</v>
      </c>
      <c r="J283" s="84" t="s">
        <v>21</v>
      </c>
      <c r="K283" s="84" t="s">
        <v>22</v>
      </c>
      <c r="L283" s="85" t="s">
        <v>14</v>
      </c>
      <c r="M283" s="48"/>
      <c r="N283" s="1"/>
      <c r="O283" s="94">
        <f>IF(AND(O282="",O284="")=TRUE,"",V283/SUM(V283:X283)*100)</f>
        <v>60.869565217391312</v>
      </c>
      <c r="P283" s="45" t="str">
        <f>IF(AND(L282="",L284="")=TRUE,"",V283&amp;"勝"&amp;W283&amp;"敗"&amp;X283&amp;"引")</f>
        <v>42勝27敗0引</v>
      </c>
      <c r="Q283" s="137"/>
      <c r="R283" s="138"/>
      <c r="S283" s="138"/>
      <c r="T283" s="139"/>
      <c r="U283" s="95"/>
      <c r="V283" s="95">
        <f>IF(U282=2,V279+1,IF(U282=0,0,V279))</f>
        <v>42</v>
      </c>
      <c r="W283" s="95">
        <f>IF(U282=3,W279+1,IF(U282=0,0,W279))</f>
        <v>27</v>
      </c>
      <c r="X283" s="95">
        <f>IF(U282=1,X279+1,X279)</f>
        <v>0</v>
      </c>
    </row>
    <row r="284" spans="1:24" ht="21" customHeight="1" thickBot="1">
      <c r="A284" s="6"/>
      <c r="B284" s="7"/>
      <c r="C284" s="7"/>
      <c r="D284" s="75">
        <v>0.76874999999999993</v>
      </c>
      <c r="E284" s="17">
        <v>82.671999999999997</v>
      </c>
      <c r="F284" s="91">
        <v>-0.01</v>
      </c>
      <c r="G284" s="108">
        <v>10000</v>
      </c>
      <c r="H284" s="92">
        <v>0.1</v>
      </c>
      <c r="I284" s="56">
        <f>E284+F284</f>
        <v>82.661999999999992</v>
      </c>
      <c r="J284" s="57">
        <f>I284+H282</f>
        <v>82.74199999999999</v>
      </c>
      <c r="K284" s="57">
        <f>I284-H284</f>
        <v>82.561999999999998</v>
      </c>
      <c r="L284" s="53">
        <v>1</v>
      </c>
      <c r="M284" s="53" t="s">
        <v>47</v>
      </c>
      <c r="N284" s="8">
        <v>-1100</v>
      </c>
      <c r="O284" s="8">
        <f>IF(L284&lt;&gt;"",IF(M284="○",100,IF(M284="×",-100,"")),"")</f>
        <v>-100</v>
      </c>
      <c r="P284" s="54" t="str">
        <f>IF(M284="○","勝",IF(M284="×","敗",""))</f>
        <v>敗</v>
      </c>
      <c r="Q284" s="176" t="s">
        <v>123</v>
      </c>
      <c r="U284" s="95"/>
      <c r="V284" s="95"/>
      <c r="W284" s="95"/>
      <c r="X284" s="95"/>
    </row>
    <row r="285" spans="1:24" ht="21" customHeight="1">
      <c r="A285" s="26" t="s">
        <v>0</v>
      </c>
      <c r="B285" s="38" t="s">
        <v>33</v>
      </c>
      <c r="C285" s="38" t="s">
        <v>34</v>
      </c>
      <c r="D285" s="88" t="s">
        <v>26</v>
      </c>
      <c r="E285" s="25" t="s">
        <v>31</v>
      </c>
      <c r="F285" s="88" t="s">
        <v>27</v>
      </c>
      <c r="G285" s="86" t="s">
        <v>28</v>
      </c>
      <c r="H285" s="18" t="s">
        <v>10</v>
      </c>
      <c r="I285" s="41" t="s">
        <v>19</v>
      </c>
      <c r="J285" s="40" t="s">
        <v>21</v>
      </c>
      <c r="K285" s="40" t="s">
        <v>22</v>
      </c>
      <c r="L285" s="82" t="s">
        <v>14</v>
      </c>
      <c r="M285" s="36" t="s">
        <v>15</v>
      </c>
      <c r="N285" s="33" t="s">
        <v>16</v>
      </c>
      <c r="O285" s="33" t="s">
        <v>12</v>
      </c>
      <c r="P285" s="34" t="s">
        <v>13</v>
      </c>
      <c r="Q285" s="176" t="s">
        <v>119</v>
      </c>
      <c r="R285" s="138"/>
      <c r="S285" s="138"/>
      <c r="T285" s="139"/>
      <c r="U285" s="95"/>
      <c r="V285" s="95"/>
      <c r="W285" s="95"/>
      <c r="X285" s="95"/>
    </row>
    <row r="286" spans="1:24" ht="21" customHeight="1">
      <c r="A286" s="4"/>
      <c r="B286" s="58"/>
      <c r="C286" s="58"/>
      <c r="D286" s="74">
        <v>0.63958333333333328</v>
      </c>
      <c r="E286" s="16">
        <v>82.224999999999994</v>
      </c>
      <c r="F286" s="90">
        <v>1E-3</v>
      </c>
      <c r="G286" s="42">
        <v>20000</v>
      </c>
      <c r="H286" s="30">
        <v>0.08</v>
      </c>
      <c r="I286" s="24">
        <f>E286+F286</f>
        <v>82.225999999999999</v>
      </c>
      <c r="J286" s="2">
        <f>I286-H286</f>
        <v>82.146000000000001</v>
      </c>
      <c r="K286" s="2">
        <f>I286+H288</f>
        <v>82.325999999999993</v>
      </c>
      <c r="L286" s="47"/>
      <c r="M286" s="47"/>
      <c r="N286" s="1" t="str">
        <f>IF(M286="○",H286*G286,IF(M286="×",-H286*G286,""))</f>
        <v/>
      </c>
      <c r="O286" s="1" t="str">
        <f>IF(L286&lt;&gt;"",IF(M286="○",100,IF(M286="×",-100,"")),"")</f>
        <v/>
      </c>
      <c r="P286" s="45" t="str">
        <f>IF(M286="○","勝",IF(M286="×","敗",""))</f>
        <v/>
      </c>
      <c r="Q286" s="176"/>
      <c r="R286" s="142"/>
      <c r="S286" s="142"/>
      <c r="T286" s="139"/>
      <c r="U286" s="95">
        <f>IF(AND(V286="",W286="")=TRUE,0,IF(AND(V286="勝",W286="敗")=TRUE,1,IF(AND(W286="勝",V286="敗")=TRUE,1,IF(AND(V286="勝",W286="")=TRUE,2,IF(AND(W286="勝",V286="")=TRUE,2,IF(AND(V286="敗",W286="")=TRUE,3,IF(AND(W286="敗",V286="")=TRUE,3,0)))))))</f>
        <v>2</v>
      </c>
      <c r="V286" s="95" t="str">
        <f>IF(L286="","",P286)</f>
        <v/>
      </c>
      <c r="W286" s="95" t="str">
        <f>IF(L288="","",P288)</f>
        <v>勝</v>
      </c>
      <c r="X286" s="95"/>
    </row>
    <row r="287" spans="1:24" ht="21" customHeight="1">
      <c r="A287" s="5">
        <f>A283+1</f>
        <v>70</v>
      </c>
      <c r="B287" s="59">
        <v>40658</v>
      </c>
      <c r="C287" s="60" t="str">
        <f>IF(B287="","",TEXT(B287,"(aaa)"))</f>
        <v>(月)</v>
      </c>
      <c r="D287" s="89" t="s">
        <v>26</v>
      </c>
      <c r="E287" s="27" t="s">
        <v>32</v>
      </c>
      <c r="F287" s="89"/>
      <c r="G287" s="87" t="s">
        <v>28</v>
      </c>
      <c r="H287" s="37" t="s">
        <v>11</v>
      </c>
      <c r="I287" s="83" t="s">
        <v>20</v>
      </c>
      <c r="J287" s="84" t="s">
        <v>21</v>
      </c>
      <c r="K287" s="84" t="s">
        <v>22</v>
      </c>
      <c r="L287" s="85" t="s">
        <v>14</v>
      </c>
      <c r="M287" s="48"/>
      <c r="N287" s="1"/>
      <c r="O287" s="94">
        <f>IF(AND(O286="",O288="")=TRUE,"",V287/SUM(V287:X287)*100)</f>
        <v>61.428571428571431</v>
      </c>
      <c r="P287" s="45" t="str">
        <f>IF(AND(L286="",L288="")=TRUE,"",V287&amp;"勝"&amp;W287&amp;"敗"&amp;X287&amp;"引")</f>
        <v>43勝27敗0引</v>
      </c>
      <c r="Q287" s="137"/>
      <c r="R287" s="138"/>
      <c r="S287" s="138"/>
      <c r="T287" s="139"/>
      <c r="U287" s="95"/>
      <c r="V287" s="95">
        <f>IF(U286=2,V283+1,IF(U286=0,0,V283))</f>
        <v>43</v>
      </c>
      <c r="W287" s="95">
        <f>IF(U286=3,W283+1,IF(U286=0,0,W283))</f>
        <v>27</v>
      </c>
      <c r="X287" s="95">
        <f>IF(U286=1,X283+1,X283)</f>
        <v>0</v>
      </c>
    </row>
    <row r="288" spans="1:24" ht="21" customHeight="1" thickBot="1">
      <c r="A288" s="6"/>
      <c r="B288" s="7"/>
      <c r="C288" s="7"/>
      <c r="D288" s="75">
        <v>0.79999999999999993</v>
      </c>
      <c r="E288" s="17">
        <v>81.944000000000003</v>
      </c>
      <c r="F288" s="91">
        <v>-0.01</v>
      </c>
      <c r="G288" s="108">
        <v>20000</v>
      </c>
      <c r="H288" s="92">
        <v>0.1</v>
      </c>
      <c r="I288" s="56">
        <f>E288+F288</f>
        <v>81.933999999999997</v>
      </c>
      <c r="J288" s="57">
        <f>I288+H286</f>
        <v>82.013999999999996</v>
      </c>
      <c r="K288" s="57">
        <f>I288-H288</f>
        <v>81.834000000000003</v>
      </c>
      <c r="L288" s="53">
        <v>1</v>
      </c>
      <c r="M288" s="53" t="s">
        <v>45</v>
      </c>
      <c r="N288" s="8">
        <v>1600</v>
      </c>
      <c r="O288" s="8">
        <f>IF(L288&lt;&gt;"",IF(M288="○",100,IF(M288="×",-100,"")),"")</f>
        <v>100</v>
      </c>
      <c r="P288" s="54" t="str">
        <f>IF(M288="○","勝",IF(M288="×","敗",""))</f>
        <v>勝</v>
      </c>
      <c r="U288" s="95"/>
      <c r="V288" s="95"/>
      <c r="W288" s="95"/>
      <c r="X288" s="95"/>
    </row>
    <row r="289" spans="1:24" ht="21" customHeight="1">
      <c r="A289" s="26" t="s">
        <v>0</v>
      </c>
      <c r="B289" s="38" t="s">
        <v>33</v>
      </c>
      <c r="C289" s="38" t="s">
        <v>34</v>
      </c>
      <c r="D289" s="88" t="s">
        <v>26</v>
      </c>
      <c r="E289" s="25" t="s">
        <v>31</v>
      </c>
      <c r="F289" s="88" t="s">
        <v>27</v>
      </c>
      <c r="G289" s="86" t="s">
        <v>28</v>
      </c>
      <c r="H289" s="18" t="s">
        <v>10</v>
      </c>
      <c r="I289" s="41" t="s">
        <v>19</v>
      </c>
      <c r="J289" s="40" t="s">
        <v>21</v>
      </c>
      <c r="K289" s="40" t="s">
        <v>22</v>
      </c>
      <c r="L289" s="82" t="s">
        <v>14</v>
      </c>
      <c r="M289" s="36" t="s">
        <v>15</v>
      </c>
      <c r="N289" s="33" t="s">
        <v>16</v>
      </c>
      <c r="O289" s="33" t="s">
        <v>12</v>
      </c>
      <c r="P289" s="34" t="s">
        <v>13</v>
      </c>
      <c r="Q289" s="176" t="s">
        <v>124</v>
      </c>
      <c r="R289" s="138"/>
      <c r="S289" s="138"/>
      <c r="T289" s="139"/>
      <c r="U289" s="95"/>
      <c r="V289" s="95"/>
      <c r="W289" s="95"/>
      <c r="X289" s="95"/>
    </row>
    <row r="290" spans="1:24" ht="21" customHeight="1">
      <c r="A290" s="4"/>
      <c r="B290" s="58"/>
      <c r="C290" s="58"/>
      <c r="D290" s="74">
        <v>0.67291666666666661</v>
      </c>
      <c r="E290" s="16">
        <v>81.614999999999995</v>
      </c>
      <c r="F290" s="90">
        <v>0.01</v>
      </c>
      <c r="G290" s="42">
        <v>10000</v>
      </c>
      <c r="H290" s="30">
        <v>0.08</v>
      </c>
      <c r="I290" s="24">
        <f>E290+F290</f>
        <v>81.625</v>
      </c>
      <c r="J290" s="2">
        <f>I290-H290</f>
        <v>81.545000000000002</v>
      </c>
      <c r="K290" s="2">
        <f>I290+H292</f>
        <v>81.724999999999994</v>
      </c>
      <c r="L290" s="47"/>
      <c r="M290" s="47"/>
      <c r="N290" s="1" t="str">
        <f>IF(M290="○",H290*G290,IF(M290="×",-H290*G290,""))</f>
        <v/>
      </c>
      <c r="O290" s="1" t="str">
        <f>IF(L290&lt;&gt;"",IF(M290="○",100,IF(M290="×",-100,"")),"")</f>
        <v/>
      </c>
      <c r="P290" s="45" t="str">
        <f>IF(M290="○","勝",IF(M290="×","敗",""))</f>
        <v/>
      </c>
      <c r="Q290" s="176"/>
      <c r="R290" s="142"/>
      <c r="S290" s="142"/>
      <c r="T290" s="139"/>
      <c r="U290" s="95">
        <f>IF(AND(V290="",W290="")=TRUE,0,IF(AND(V290="勝",W290="敗")=TRUE,1,IF(AND(W290="勝",V290="敗")=TRUE,1,IF(AND(V290="勝",W290="")=TRUE,2,IF(AND(W290="勝",V290="")=TRUE,2,IF(AND(V290="敗",W290="")=TRUE,3,IF(AND(W290="敗",V290="")=TRUE,3,0)))))))</f>
        <v>3</v>
      </c>
      <c r="V290" s="95" t="str">
        <f>IF(L290="","",P290)</f>
        <v/>
      </c>
      <c r="W290" s="95" t="str">
        <f>IF(L292="","",P292)</f>
        <v>敗</v>
      </c>
      <c r="X290" s="95"/>
    </row>
    <row r="291" spans="1:24" ht="21" customHeight="1">
      <c r="A291" s="5">
        <f>A287+1</f>
        <v>71</v>
      </c>
      <c r="B291" s="59">
        <v>40662</v>
      </c>
      <c r="C291" s="60" t="str">
        <f>IF(B291="","",TEXT(B291,"(aaa)"))</f>
        <v>(金)</v>
      </c>
      <c r="D291" s="89" t="s">
        <v>26</v>
      </c>
      <c r="E291" s="27" t="s">
        <v>32</v>
      </c>
      <c r="F291" s="89"/>
      <c r="G291" s="87" t="s">
        <v>28</v>
      </c>
      <c r="H291" s="37" t="s">
        <v>11</v>
      </c>
      <c r="I291" s="83" t="s">
        <v>20</v>
      </c>
      <c r="J291" s="84" t="s">
        <v>21</v>
      </c>
      <c r="K291" s="84" t="s">
        <v>22</v>
      </c>
      <c r="L291" s="85" t="s">
        <v>14</v>
      </c>
      <c r="M291" s="48"/>
      <c r="N291" s="1"/>
      <c r="O291" s="94">
        <f>IF(AND(O290="",O292="")=TRUE,"",V291/SUM(V291:X291)*100)</f>
        <v>60.563380281690137</v>
      </c>
      <c r="P291" s="45" t="str">
        <f>IF(AND(L290="",L292="")=TRUE,"",V291&amp;"勝"&amp;W291&amp;"敗"&amp;X291&amp;"引")</f>
        <v>43勝28敗0引</v>
      </c>
      <c r="Q291" s="137"/>
      <c r="R291" s="138"/>
      <c r="S291" s="138"/>
      <c r="T291" s="139"/>
      <c r="U291" s="95"/>
      <c r="V291" s="95">
        <f>IF(U290=2,V287+1,IF(U290=0,0,V287))</f>
        <v>43</v>
      </c>
      <c r="W291" s="95">
        <f>IF(U290=3,W287+1,IF(U290=0,0,W287))</f>
        <v>28</v>
      </c>
      <c r="X291" s="95">
        <f>IF(U290=1,X287+1,X287)</f>
        <v>0</v>
      </c>
    </row>
    <row r="292" spans="1:24" ht="21" customHeight="1" thickBot="1">
      <c r="A292" s="6"/>
      <c r="B292" s="7"/>
      <c r="C292" s="7"/>
      <c r="D292" s="75">
        <v>0.81666666666666676</v>
      </c>
      <c r="E292" s="17">
        <v>81.278000000000006</v>
      </c>
      <c r="F292" s="91">
        <v>-0.01</v>
      </c>
      <c r="G292" s="108">
        <v>10000</v>
      </c>
      <c r="H292" s="92">
        <v>0.1</v>
      </c>
      <c r="I292" s="56">
        <f>E292+F292</f>
        <v>81.268000000000001</v>
      </c>
      <c r="J292" s="57">
        <f>I292+H290</f>
        <v>81.347999999999999</v>
      </c>
      <c r="K292" s="57">
        <f>I292-H292</f>
        <v>81.168000000000006</v>
      </c>
      <c r="L292" s="53">
        <v>1</v>
      </c>
      <c r="M292" s="53" t="s">
        <v>47</v>
      </c>
      <c r="N292" s="8">
        <v>-1080</v>
      </c>
      <c r="O292" s="8">
        <f>IF(L292&lt;&gt;"",IF(M292="○",100,IF(M292="×",-100,"")),"")</f>
        <v>-100</v>
      </c>
      <c r="P292" s="54" t="str">
        <f>IF(M292="○","勝",IF(M292="×","敗",""))</f>
        <v>敗</v>
      </c>
      <c r="U292" s="95"/>
      <c r="V292" s="95"/>
      <c r="W292" s="95"/>
      <c r="X292" s="95"/>
    </row>
    <row r="293" spans="1:24" ht="21" customHeight="1">
      <c r="A293" s="26" t="s">
        <v>0</v>
      </c>
      <c r="B293" s="38" t="s">
        <v>33</v>
      </c>
      <c r="C293" s="38" t="s">
        <v>34</v>
      </c>
      <c r="D293" s="88" t="s">
        <v>26</v>
      </c>
      <c r="E293" s="25" t="s">
        <v>31</v>
      </c>
      <c r="F293" s="88" t="s">
        <v>27</v>
      </c>
      <c r="G293" s="86" t="s">
        <v>28</v>
      </c>
      <c r="H293" s="18" t="s">
        <v>10</v>
      </c>
      <c r="I293" s="41" t="s">
        <v>19</v>
      </c>
      <c r="J293" s="40" t="s">
        <v>21</v>
      </c>
      <c r="K293" s="40" t="s">
        <v>22</v>
      </c>
      <c r="L293" s="82" t="s">
        <v>14</v>
      </c>
      <c r="M293" s="36" t="s">
        <v>15</v>
      </c>
      <c r="N293" s="33" t="s">
        <v>16</v>
      </c>
      <c r="O293" s="33" t="s">
        <v>12</v>
      </c>
      <c r="P293" s="34" t="s">
        <v>13</v>
      </c>
      <c r="Q293" s="176"/>
      <c r="R293" s="138"/>
      <c r="S293" s="138"/>
      <c r="T293" s="139"/>
      <c r="U293" s="95"/>
      <c r="V293" s="95"/>
      <c r="W293" s="95"/>
      <c r="X293" s="95"/>
    </row>
    <row r="294" spans="1:24" ht="21" customHeight="1">
      <c r="A294" s="4"/>
      <c r="B294" s="58"/>
      <c r="C294" s="58"/>
      <c r="D294" s="74">
        <v>0.76458333333333339</v>
      </c>
      <c r="E294" s="16">
        <v>81.596000000000004</v>
      </c>
      <c r="F294" s="90">
        <v>0.01</v>
      </c>
      <c r="G294" s="42">
        <v>20000</v>
      </c>
      <c r="H294" s="30">
        <v>0.08</v>
      </c>
      <c r="I294" s="24">
        <f>E294+F294</f>
        <v>81.606000000000009</v>
      </c>
      <c r="J294" s="2">
        <f>I294-H294</f>
        <v>81.52600000000001</v>
      </c>
      <c r="K294" s="2">
        <f>I294+H296</f>
        <v>81.706000000000003</v>
      </c>
      <c r="L294" s="47"/>
      <c r="M294" s="47"/>
      <c r="N294" s="1" t="str">
        <f>IF(M294="○",H294*G294,IF(M294="×",-H294*G294,""))</f>
        <v/>
      </c>
      <c r="O294" s="1" t="str">
        <f>IF(L294&lt;&gt;"",IF(M294="○",100,IF(M294="×",-100,"")),"")</f>
        <v/>
      </c>
      <c r="P294" s="45" t="str">
        <f>IF(M294="○","勝",IF(M294="×","敗",""))</f>
        <v/>
      </c>
      <c r="Q294" s="176"/>
      <c r="R294" s="142"/>
      <c r="S294" s="142"/>
      <c r="T294" s="139"/>
      <c r="U294" s="95">
        <f>IF(AND(V294="",W294="")=TRUE,0,IF(AND(V294="勝",W294="敗")=TRUE,1,IF(AND(W294="勝",V294="敗")=TRUE,1,IF(AND(V294="勝",W294="")=TRUE,2,IF(AND(W294="勝",V294="")=TRUE,2,IF(AND(V294="敗",W294="")=TRUE,3,IF(AND(W294="敗",V294="")=TRUE,3,0)))))))</f>
        <v>2</v>
      </c>
      <c r="V294" s="95" t="str">
        <f>IF(L294="","",P294)</f>
        <v/>
      </c>
      <c r="W294" s="95" t="str">
        <f>IF(L296="","",P296)</f>
        <v>勝</v>
      </c>
      <c r="X294" s="95"/>
    </row>
    <row r="295" spans="1:24" ht="21" customHeight="1">
      <c r="A295" s="5">
        <f>A291+1</f>
        <v>72</v>
      </c>
      <c r="B295" s="59">
        <v>40665</v>
      </c>
      <c r="C295" s="60" t="str">
        <f>IF(B295="","",TEXT(B295,"(aaa)"))</f>
        <v>(月)</v>
      </c>
      <c r="D295" s="89" t="s">
        <v>26</v>
      </c>
      <c r="E295" s="27" t="s">
        <v>32</v>
      </c>
      <c r="F295" s="89"/>
      <c r="G295" s="87" t="s">
        <v>28</v>
      </c>
      <c r="H295" s="37" t="s">
        <v>11</v>
      </c>
      <c r="I295" s="83" t="s">
        <v>20</v>
      </c>
      <c r="J295" s="84" t="s">
        <v>21</v>
      </c>
      <c r="K295" s="84" t="s">
        <v>22</v>
      </c>
      <c r="L295" s="85" t="s">
        <v>14</v>
      </c>
      <c r="M295" s="48"/>
      <c r="N295" s="1"/>
      <c r="O295" s="94">
        <f>IF(AND(O294="",O296="")=TRUE,"",V295/SUM(V295:X295)*100)</f>
        <v>61.111111111111114</v>
      </c>
      <c r="P295" s="45" t="str">
        <f>IF(AND(L294="",L296="")=TRUE,"",V295&amp;"勝"&amp;W295&amp;"敗"&amp;X295&amp;"引")</f>
        <v>44勝28敗0引</v>
      </c>
      <c r="Q295" s="137"/>
      <c r="R295" s="138"/>
      <c r="S295" s="138"/>
      <c r="T295" s="139"/>
      <c r="U295" s="95"/>
      <c r="V295" s="95">
        <f>IF(U294=2,V291+1,IF(U294=0,0,V291))</f>
        <v>44</v>
      </c>
      <c r="W295" s="95">
        <f>IF(U294=3,W291+1,IF(U294=0,0,W291))</f>
        <v>28</v>
      </c>
      <c r="X295" s="95">
        <f>IF(U294=1,X291+1,X291)</f>
        <v>0</v>
      </c>
    </row>
    <row r="296" spans="1:24" ht="21" customHeight="1" thickBot="1">
      <c r="A296" s="6"/>
      <c r="B296" s="7"/>
      <c r="C296" s="7"/>
      <c r="D296" s="75">
        <v>0.65833333333333333</v>
      </c>
      <c r="E296" s="17">
        <v>81.417000000000002</v>
      </c>
      <c r="F296" s="91">
        <v>-0.01</v>
      </c>
      <c r="G296" s="108">
        <v>20000</v>
      </c>
      <c r="H296" s="92">
        <v>0.1</v>
      </c>
      <c r="I296" s="56">
        <f>E296+F296</f>
        <v>81.406999999999996</v>
      </c>
      <c r="J296" s="57">
        <f>I296+H294</f>
        <v>81.486999999999995</v>
      </c>
      <c r="K296" s="57">
        <f>I296-H296</f>
        <v>81.307000000000002</v>
      </c>
      <c r="L296" s="53">
        <v>1</v>
      </c>
      <c r="M296" s="53" t="s">
        <v>45</v>
      </c>
      <c r="N296" s="8">
        <v>1600</v>
      </c>
      <c r="O296" s="8">
        <f>IF(L296&lt;&gt;"",IF(M296="○",100,IF(M296="×",-100,"")),"")</f>
        <v>100</v>
      </c>
      <c r="P296" s="54" t="str">
        <f>IF(M296="○","勝",IF(M296="×","敗",""))</f>
        <v>勝</v>
      </c>
      <c r="U296" s="95"/>
      <c r="V296" s="95"/>
      <c r="W296" s="95"/>
      <c r="X296" s="95"/>
    </row>
    <row r="297" spans="1:24" ht="21" customHeight="1">
      <c r="A297" s="26" t="s">
        <v>0</v>
      </c>
      <c r="B297" s="38" t="s">
        <v>33</v>
      </c>
      <c r="C297" s="38" t="s">
        <v>34</v>
      </c>
      <c r="D297" s="88" t="s">
        <v>26</v>
      </c>
      <c r="E297" s="25" t="s">
        <v>31</v>
      </c>
      <c r="F297" s="88" t="s">
        <v>27</v>
      </c>
      <c r="G297" s="86" t="s">
        <v>28</v>
      </c>
      <c r="H297" s="18" t="s">
        <v>10</v>
      </c>
      <c r="I297" s="41" t="s">
        <v>19</v>
      </c>
      <c r="J297" s="40" t="s">
        <v>21</v>
      </c>
      <c r="K297" s="40" t="s">
        <v>22</v>
      </c>
      <c r="L297" s="82" t="s">
        <v>14</v>
      </c>
      <c r="M297" s="36" t="s">
        <v>15</v>
      </c>
      <c r="N297" s="33" t="s">
        <v>16</v>
      </c>
      <c r="O297" s="33" t="s">
        <v>12</v>
      </c>
      <c r="P297" s="34" t="s">
        <v>13</v>
      </c>
      <c r="Q297" s="176"/>
      <c r="R297" s="138"/>
      <c r="S297" s="138"/>
      <c r="T297" s="139"/>
      <c r="U297" s="95"/>
      <c r="V297" s="95"/>
      <c r="W297" s="95"/>
      <c r="X297" s="95"/>
    </row>
    <row r="298" spans="1:24" ht="21" customHeight="1">
      <c r="A298" s="4"/>
      <c r="B298" s="58"/>
      <c r="C298" s="58"/>
      <c r="D298" s="74">
        <v>0.81458333333333333</v>
      </c>
      <c r="E298" s="16">
        <v>81.200999999999993</v>
      </c>
      <c r="F298" s="90">
        <v>0.01</v>
      </c>
      <c r="G298" s="42">
        <v>10000</v>
      </c>
      <c r="H298" s="30">
        <v>0.08</v>
      </c>
      <c r="I298" s="24">
        <f>E298+F298</f>
        <v>81.210999999999999</v>
      </c>
      <c r="J298" s="2">
        <f>I298-H298</f>
        <v>81.131</v>
      </c>
      <c r="K298" s="2">
        <f>I298+H300</f>
        <v>81.310999999999993</v>
      </c>
      <c r="L298" s="47"/>
      <c r="M298" s="47"/>
      <c r="N298" s="1" t="str">
        <f>IF(M298="○",H298*G298,IF(M298="×",-H298*G298,""))</f>
        <v/>
      </c>
      <c r="O298" s="1" t="str">
        <f>IF(L298&lt;&gt;"",IF(M298="○",100,IF(M298="×",-100,"")),"")</f>
        <v/>
      </c>
      <c r="P298" s="45" t="str">
        <f>IF(M298="○","勝",IF(M298="×","敗",""))</f>
        <v/>
      </c>
      <c r="Q298" s="137"/>
      <c r="R298" s="142"/>
      <c r="S298" s="142"/>
      <c r="T298" s="139"/>
      <c r="U298" s="95">
        <f>IF(AND(V298="",W298="")=TRUE,0,IF(AND(V298="勝",W298="敗")=TRUE,1,IF(AND(W298="勝",V298="敗")=TRUE,1,IF(AND(V298="勝",W298="")=TRUE,2,IF(AND(W298="勝",V298="")=TRUE,2,IF(AND(V298="敗",W298="")=TRUE,3,IF(AND(W298="敗",V298="")=TRUE,3,0)))))))</f>
        <v>2</v>
      </c>
      <c r="V298" s="95" t="str">
        <f>IF(L298="","",P298)</f>
        <v/>
      </c>
      <c r="W298" s="95" t="str">
        <f>IF(L300="","",P300)</f>
        <v>勝</v>
      </c>
      <c r="X298" s="95"/>
    </row>
    <row r="299" spans="1:24" ht="21" customHeight="1">
      <c r="A299" s="5">
        <f>A295+1</f>
        <v>73</v>
      </c>
      <c r="B299" s="59">
        <v>40667</v>
      </c>
      <c r="C299" s="60" t="str">
        <f>IF(B299="","",TEXT(B299,"(aaa)"))</f>
        <v>(水)</v>
      </c>
      <c r="D299" s="89" t="s">
        <v>26</v>
      </c>
      <c r="E299" s="27" t="s">
        <v>32</v>
      </c>
      <c r="F299" s="89"/>
      <c r="G299" s="87" t="s">
        <v>28</v>
      </c>
      <c r="H299" s="37" t="s">
        <v>11</v>
      </c>
      <c r="I299" s="83" t="s">
        <v>20</v>
      </c>
      <c r="J299" s="84" t="s">
        <v>21</v>
      </c>
      <c r="K299" s="84" t="s">
        <v>22</v>
      </c>
      <c r="L299" s="85" t="s">
        <v>14</v>
      </c>
      <c r="M299" s="48"/>
      <c r="N299" s="1"/>
      <c r="O299" s="94">
        <f>IF(AND(O298="",O300="")=TRUE,"",V299/SUM(V299:X299)*100)</f>
        <v>61.643835616438359</v>
      </c>
      <c r="P299" s="45" t="str">
        <f>IF(AND(L298="",L300="")=TRUE,"",V299&amp;"勝"&amp;W299&amp;"敗"&amp;X299&amp;"引")</f>
        <v>45勝28敗0引</v>
      </c>
      <c r="Q299" s="137"/>
      <c r="R299" s="138"/>
      <c r="S299" s="138"/>
      <c r="T299" s="139"/>
      <c r="U299" s="95"/>
      <c r="V299" s="95">
        <f>IF(U298=2,V295+1,IF(U298=0,0,V295))</f>
        <v>45</v>
      </c>
      <c r="W299" s="95">
        <f>IF(U298=3,W295+1,IF(U298=0,0,W295))</f>
        <v>28</v>
      </c>
      <c r="X299" s="95">
        <f>IF(U298=1,X295+1,X295)</f>
        <v>0</v>
      </c>
    </row>
    <row r="300" spans="1:24" ht="21" customHeight="1" thickBot="1">
      <c r="A300" s="6"/>
      <c r="B300" s="7"/>
      <c r="C300" s="7"/>
      <c r="D300" s="75">
        <v>0.625</v>
      </c>
      <c r="E300" s="17">
        <v>80.867999999999995</v>
      </c>
      <c r="F300" s="91">
        <v>-0.01</v>
      </c>
      <c r="G300" s="108">
        <v>10000</v>
      </c>
      <c r="H300" s="92">
        <v>0.1</v>
      </c>
      <c r="I300" s="56">
        <f>E300+F300</f>
        <v>80.85799999999999</v>
      </c>
      <c r="J300" s="57">
        <f>I300+H298</f>
        <v>80.937999999999988</v>
      </c>
      <c r="K300" s="57">
        <f>I300-H300</f>
        <v>80.757999999999996</v>
      </c>
      <c r="L300" s="53">
        <v>1</v>
      </c>
      <c r="M300" s="53" t="s">
        <v>45</v>
      </c>
      <c r="N300" s="8">
        <v>800</v>
      </c>
      <c r="O300" s="8">
        <f>IF(L300&lt;&gt;"",IF(M300="○",100,IF(M300="×",-100,"")),"")</f>
        <v>100</v>
      </c>
      <c r="P300" s="54" t="str">
        <f>IF(M300="○","勝",IF(M300="×","敗",""))</f>
        <v>勝</v>
      </c>
      <c r="U300" s="95"/>
      <c r="V300" s="95"/>
      <c r="W300" s="95"/>
      <c r="X300" s="95"/>
    </row>
    <row r="301" spans="1:24" ht="21" customHeight="1">
      <c r="A301" s="26" t="s">
        <v>0</v>
      </c>
      <c r="B301" s="38" t="s">
        <v>33</v>
      </c>
      <c r="C301" s="38" t="s">
        <v>34</v>
      </c>
      <c r="D301" s="88" t="s">
        <v>26</v>
      </c>
      <c r="E301" s="25" t="s">
        <v>31</v>
      </c>
      <c r="F301" s="88" t="s">
        <v>27</v>
      </c>
      <c r="G301" s="86" t="s">
        <v>28</v>
      </c>
      <c r="H301" s="18" t="s">
        <v>10</v>
      </c>
      <c r="I301" s="41" t="s">
        <v>19</v>
      </c>
      <c r="J301" s="40" t="s">
        <v>21</v>
      </c>
      <c r="K301" s="40" t="s">
        <v>22</v>
      </c>
      <c r="L301" s="82" t="s">
        <v>14</v>
      </c>
      <c r="M301" s="36" t="s">
        <v>15</v>
      </c>
      <c r="N301" s="33" t="s">
        <v>16</v>
      </c>
      <c r="O301" s="33" t="s">
        <v>12</v>
      </c>
      <c r="P301" s="34" t="s">
        <v>13</v>
      </c>
      <c r="Q301" s="176" t="s">
        <v>125</v>
      </c>
      <c r="R301" s="138"/>
      <c r="S301" s="138"/>
      <c r="T301" s="139"/>
      <c r="U301" s="95"/>
      <c r="V301" s="95"/>
      <c r="W301" s="95"/>
      <c r="X301" s="95"/>
    </row>
    <row r="302" spans="1:24" ht="21" customHeight="1">
      <c r="A302" s="4"/>
      <c r="B302" s="58"/>
      <c r="C302" s="58"/>
      <c r="D302" s="74">
        <v>0.8041666666666667</v>
      </c>
      <c r="E302" s="16">
        <v>80.838999999999999</v>
      </c>
      <c r="F302" s="90">
        <v>0.01</v>
      </c>
      <c r="G302" s="42">
        <v>20000</v>
      </c>
      <c r="H302" s="30">
        <v>0.08</v>
      </c>
      <c r="I302" s="24">
        <f>E302+F302</f>
        <v>80.849000000000004</v>
      </c>
      <c r="J302" s="2">
        <f>I302-H302</f>
        <v>80.769000000000005</v>
      </c>
      <c r="K302" s="2">
        <f>I302+H304</f>
        <v>80.948999999999998</v>
      </c>
      <c r="L302" s="47"/>
      <c r="M302" s="47"/>
      <c r="N302" s="1" t="str">
        <f>IF(M302="○",H302*G302,IF(M302="×",-H302*G302,""))</f>
        <v/>
      </c>
      <c r="O302" s="1" t="str">
        <f>IF(L302&lt;&gt;"",IF(M302="○",100,IF(M302="×",-100,"")),"")</f>
        <v/>
      </c>
      <c r="P302" s="45" t="str">
        <f>IF(M302="○","勝",IF(M302="×","敗",""))</f>
        <v/>
      </c>
      <c r="Q302" s="176"/>
      <c r="R302" s="142"/>
      <c r="S302" s="142"/>
      <c r="T302" s="139"/>
      <c r="U302" s="95">
        <f>IF(AND(V302="",W302="")=TRUE,0,IF(AND(V302="勝",W302="敗")=TRUE,1,IF(AND(W302="勝",V302="敗")=TRUE,1,IF(AND(V302="勝",W302="")=TRUE,2,IF(AND(W302="勝",V302="")=TRUE,2,IF(AND(V302="敗",W302="")=TRUE,3,IF(AND(W302="敗",V302="")=TRUE,3,0)))))))</f>
        <v>3</v>
      </c>
      <c r="V302" s="95" t="str">
        <f>IF(L302="","",P302)</f>
        <v/>
      </c>
      <c r="W302" s="95" t="str">
        <f>IF(L304="","",P304)</f>
        <v>敗</v>
      </c>
      <c r="X302" s="95"/>
    </row>
    <row r="303" spans="1:24" ht="21" customHeight="1">
      <c r="A303" s="5">
        <f>A299+1</f>
        <v>74</v>
      </c>
      <c r="B303" s="59">
        <v>40672</v>
      </c>
      <c r="C303" s="60" t="str">
        <f>IF(B303="","",TEXT(B303,"(aaa)"))</f>
        <v>(月)</v>
      </c>
      <c r="D303" s="89" t="s">
        <v>26</v>
      </c>
      <c r="E303" s="27" t="s">
        <v>32</v>
      </c>
      <c r="F303" s="89"/>
      <c r="G303" s="87" t="s">
        <v>28</v>
      </c>
      <c r="H303" s="37" t="s">
        <v>11</v>
      </c>
      <c r="I303" s="83" t="s">
        <v>20</v>
      </c>
      <c r="J303" s="84" t="s">
        <v>21</v>
      </c>
      <c r="K303" s="84" t="s">
        <v>22</v>
      </c>
      <c r="L303" s="85" t="s">
        <v>14</v>
      </c>
      <c r="M303" s="48"/>
      <c r="N303" s="1"/>
      <c r="O303" s="94">
        <f>IF(AND(O302="",O304="")=TRUE,"",V303/SUM(V303:X303)*100)</f>
        <v>60.810810810810814</v>
      </c>
      <c r="P303" s="45" t="str">
        <f>IF(AND(L302="",L304="")=TRUE,"",V303&amp;"勝"&amp;W303&amp;"敗"&amp;X303&amp;"引")</f>
        <v>45勝29敗0引</v>
      </c>
      <c r="Q303" s="137"/>
      <c r="R303" s="138"/>
      <c r="S303" s="138"/>
      <c r="T303" s="139"/>
      <c r="U303" s="95"/>
      <c r="V303" s="95">
        <f>IF(U302=2,V299+1,IF(U302=0,0,V299))</f>
        <v>45</v>
      </c>
      <c r="W303" s="95">
        <f>IF(U302=3,W299+1,IF(U302=0,0,W299))</f>
        <v>29</v>
      </c>
      <c r="X303" s="95">
        <f>IF(U302=1,X299+1,X299)</f>
        <v>0</v>
      </c>
    </row>
    <row r="304" spans="1:24" ht="21" customHeight="1" thickBot="1">
      <c r="A304" s="6"/>
      <c r="B304" s="7"/>
      <c r="C304" s="7"/>
      <c r="D304" s="75">
        <v>0.68541666666666667</v>
      </c>
      <c r="E304" s="17">
        <v>80.564999999999998</v>
      </c>
      <c r="F304" s="91">
        <v>-0.01</v>
      </c>
      <c r="G304" s="108">
        <v>20000</v>
      </c>
      <c r="H304" s="92">
        <v>0.1</v>
      </c>
      <c r="I304" s="56">
        <f>E304+F304</f>
        <v>80.554999999999993</v>
      </c>
      <c r="J304" s="57">
        <f>I304+H302</f>
        <v>80.634999999999991</v>
      </c>
      <c r="K304" s="57">
        <f>I304-H304</f>
        <v>80.454999999999998</v>
      </c>
      <c r="L304" s="53">
        <v>1</v>
      </c>
      <c r="M304" s="53" t="s">
        <v>47</v>
      </c>
      <c r="N304" s="8">
        <v>-2080</v>
      </c>
      <c r="O304" s="8">
        <f>IF(L304&lt;&gt;"",IF(M304="○",100,IF(M304="×",-100,"")),"")</f>
        <v>-100</v>
      </c>
      <c r="P304" s="54" t="str">
        <f>IF(M304="○","勝",IF(M304="×","敗",""))</f>
        <v>敗</v>
      </c>
      <c r="U304" s="95"/>
      <c r="V304" s="95"/>
      <c r="W304" s="95"/>
      <c r="X304" s="95"/>
    </row>
    <row r="305" spans="1:24" ht="21" customHeight="1">
      <c r="A305" s="26" t="s">
        <v>0</v>
      </c>
      <c r="B305" s="38" t="s">
        <v>33</v>
      </c>
      <c r="C305" s="38" t="s">
        <v>34</v>
      </c>
      <c r="D305" s="88" t="s">
        <v>26</v>
      </c>
      <c r="E305" s="25" t="s">
        <v>31</v>
      </c>
      <c r="F305" s="88" t="s">
        <v>27</v>
      </c>
      <c r="G305" s="86" t="s">
        <v>28</v>
      </c>
      <c r="H305" s="18" t="s">
        <v>10</v>
      </c>
      <c r="I305" s="41" t="s">
        <v>19</v>
      </c>
      <c r="J305" s="40" t="s">
        <v>21</v>
      </c>
      <c r="K305" s="40" t="s">
        <v>22</v>
      </c>
      <c r="L305" s="82" t="s">
        <v>14</v>
      </c>
      <c r="M305" s="36" t="s">
        <v>15</v>
      </c>
      <c r="N305" s="33" t="s">
        <v>16</v>
      </c>
      <c r="O305" s="33" t="s">
        <v>12</v>
      </c>
      <c r="P305" s="34" t="s">
        <v>13</v>
      </c>
      <c r="Q305" s="176"/>
      <c r="R305" s="138"/>
      <c r="S305" s="138"/>
      <c r="T305" s="139"/>
      <c r="U305" s="95"/>
      <c r="V305" s="95"/>
      <c r="W305" s="95"/>
      <c r="X305" s="95"/>
    </row>
    <row r="306" spans="1:24" ht="21" customHeight="1">
      <c r="A306" s="4"/>
      <c r="B306" s="58"/>
      <c r="C306" s="58"/>
      <c r="D306" s="74">
        <v>0.81458333333333333</v>
      </c>
      <c r="E306" s="16">
        <v>81.054000000000002</v>
      </c>
      <c r="F306" s="90">
        <v>0.01</v>
      </c>
      <c r="G306" s="42">
        <v>10000</v>
      </c>
      <c r="H306" s="30">
        <v>0.08</v>
      </c>
      <c r="I306" s="24">
        <f>E306+F306</f>
        <v>81.064000000000007</v>
      </c>
      <c r="J306" s="2">
        <f>I306-H306</f>
        <v>80.984000000000009</v>
      </c>
      <c r="K306" s="2">
        <f>I306+H308</f>
        <v>81.164000000000001</v>
      </c>
      <c r="L306" s="47">
        <v>1</v>
      </c>
      <c r="M306" s="47" t="s">
        <v>47</v>
      </c>
      <c r="N306" s="1">
        <v>-1020</v>
      </c>
      <c r="O306" s="1">
        <f>IF(L306&lt;&gt;"",IF(M306="○",100,IF(M306="×",-100,"")),"")</f>
        <v>-100</v>
      </c>
      <c r="P306" s="45" t="str">
        <f>IF(M306="○","勝",IF(M306="×","敗",""))</f>
        <v>敗</v>
      </c>
      <c r="Q306" s="176"/>
      <c r="R306" s="142"/>
      <c r="S306" s="142"/>
      <c r="T306" s="139"/>
      <c r="U306" s="95">
        <f>IF(AND(V306="",W306="")=TRUE,0,IF(AND(V306="勝",W306="敗")=TRUE,1,IF(AND(W306="勝",V306="敗")=TRUE,1,IF(AND(V306="勝",W306="")=TRUE,2,IF(AND(W306="勝",V306="")=TRUE,2,IF(AND(V306="敗",W306="")=TRUE,3,IF(AND(W306="敗",V306="")=TRUE,3,0)))))))</f>
        <v>3</v>
      </c>
      <c r="V306" s="95" t="str">
        <f>IF(L306="","",P306)</f>
        <v>敗</v>
      </c>
      <c r="W306" s="95" t="str">
        <f>IF(L308="","",P308)</f>
        <v/>
      </c>
      <c r="X306" s="95"/>
    </row>
    <row r="307" spans="1:24" ht="21" customHeight="1">
      <c r="A307" s="5">
        <f>A303+1</f>
        <v>75</v>
      </c>
      <c r="B307" s="59">
        <v>40674</v>
      </c>
      <c r="C307" s="60" t="str">
        <f>IF(B307="","",TEXT(B307,"(aaa)"))</f>
        <v>(水)</v>
      </c>
      <c r="D307" s="89" t="s">
        <v>26</v>
      </c>
      <c r="E307" s="27" t="s">
        <v>32</v>
      </c>
      <c r="F307" s="89"/>
      <c r="G307" s="87" t="s">
        <v>28</v>
      </c>
      <c r="H307" s="37" t="s">
        <v>11</v>
      </c>
      <c r="I307" s="83" t="s">
        <v>20</v>
      </c>
      <c r="J307" s="84" t="s">
        <v>21</v>
      </c>
      <c r="K307" s="84" t="s">
        <v>22</v>
      </c>
      <c r="L307" s="85" t="s">
        <v>14</v>
      </c>
      <c r="M307" s="48"/>
      <c r="N307" s="1"/>
      <c r="O307" s="94">
        <f>IF(AND(O306="",O308="")=TRUE,"",V307/SUM(V307:X307)*100)</f>
        <v>60</v>
      </c>
      <c r="P307" s="45" t="str">
        <f>IF(AND(L306="",L308="")=TRUE,"",V307&amp;"勝"&amp;W307&amp;"敗"&amp;X307&amp;"引")</f>
        <v>45勝30敗0引</v>
      </c>
      <c r="Q307" s="137"/>
      <c r="R307" s="138"/>
      <c r="S307" s="138"/>
      <c r="T307" s="139"/>
      <c r="U307" s="95"/>
      <c r="V307" s="95">
        <f>IF(U306=2,V303+1,IF(U306=0,0,V303))</f>
        <v>45</v>
      </c>
      <c r="W307" s="95">
        <f>IF(U306=3,W303+1,IF(U306=0,0,W303))</f>
        <v>30</v>
      </c>
      <c r="X307" s="95">
        <f>IF(U306=1,X303+1,X303)</f>
        <v>0</v>
      </c>
    </row>
    <row r="308" spans="1:24" ht="21" customHeight="1" thickBot="1">
      <c r="A308" s="6"/>
      <c r="B308" s="7"/>
      <c r="C308" s="7"/>
      <c r="D308" s="75">
        <v>0.75</v>
      </c>
      <c r="E308" s="17">
        <v>80.616</v>
      </c>
      <c r="F308" s="91">
        <v>-0.01</v>
      </c>
      <c r="G308" s="108">
        <v>10000</v>
      </c>
      <c r="H308" s="92">
        <v>0.1</v>
      </c>
      <c r="I308" s="56">
        <f>E308+F308</f>
        <v>80.605999999999995</v>
      </c>
      <c r="J308" s="57">
        <f>I308+H306</f>
        <v>80.685999999999993</v>
      </c>
      <c r="K308" s="57">
        <f>I308-H308</f>
        <v>80.506</v>
      </c>
      <c r="L308" s="53"/>
      <c r="M308" s="53"/>
      <c r="N308" s="8"/>
      <c r="O308" s="8" t="str">
        <f>IF(L308&lt;&gt;"",IF(M308="○",100,IF(M308="×",-100,"")),"")</f>
        <v/>
      </c>
      <c r="P308" s="54" t="str">
        <f>IF(M308="○","勝",IF(M308="×","敗",""))</f>
        <v/>
      </c>
      <c r="U308" s="95"/>
      <c r="V308" s="95"/>
      <c r="W308" s="95"/>
      <c r="X308" s="95"/>
    </row>
    <row r="309" spans="1:24" ht="21" customHeight="1">
      <c r="A309" s="26" t="s">
        <v>0</v>
      </c>
      <c r="B309" s="38" t="s">
        <v>33</v>
      </c>
      <c r="C309" s="38" t="s">
        <v>34</v>
      </c>
      <c r="D309" s="88" t="s">
        <v>26</v>
      </c>
      <c r="E309" s="25" t="s">
        <v>31</v>
      </c>
      <c r="F309" s="88" t="s">
        <v>27</v>
      </c>
      <c r="G309" s="86" t="s">
        <v>28</v>
      </c>
      <c r="H309" s="18" t="s">
        <v>10</v>
      </c>
      <c r="I309" s="41" t="s">
        <v>19</v>
      </c>
      <c r="J309" s="40" t="s">
        <v>21</v>
      </c>
      <c r="K309" s="40" t="s">
        <v>22</v>
      </c>
      <c r="L309" s="82" t="s">
        <v>14</v>
      </c>
      <c r="M309" s="36" t="s">
        <v>15</v>
      </c>
      <c r="N309" s="33" t="s">
        <v>16</v>
      </c>
      <c r="O309" s="33" t="s">
        <v>12</v>
      </c>
      <c r="P309" s="34" t="s">
        <v>13</v>
      </c>
      <c r="Q309" s="176"/>
      <c r="R309" s="138"/>
      <c r="S309" s="138"/>
      <c r="T309" s="139"/>
      <c r="U309" s="95"/>
      <c r="V309" s="95"/>
      <c r="W309" s="95"/>
      <c r="X309" s="95"/>
    </row>
    <row r="310" spans="1:24" ht="21" customHeight="1">
      <c r="A310" s="4"/>
      <c r="B310" s="58"/>
      <c r="C310" s="58"/>
      <c r="D310" s="74">
        <v>0.63750000000000007</v>
      </c>
      <c r="E310" s="16">
        <v>80.733000000000004</v>
      </c>
      <c r="F310" s="90">
        <v>0.01</v>
      </c>
      <c r="G310" s="42">
        <v>10000</v>
      </c>
      <c r="H310" s="30">
        <v>0.08</v>
      </c>
      <c r="I310" s="24">
        <f>E310+F310</f>
        <v>80.743000000000009</v>
      </c>
      <c r="J310" s="2">
        <f>I310-H310</f>
        <v>80.663000000000011</v>
      </c>
      <c r="K310" s="2">
        <f>I310+H312</f>
        <v>80.843000000000004</v>
      </c>
      <c r="L310" s="47">
        <v>1</v>
      </c>
      <c r="M310" s="47" t="s">
        <v>47</v>
      </c>
      <c r="N310" s="1">
        <v>-1000</v>
      </c>
      <c r="O310" s="1">
        <f>IF(L310&lt;&gt;"",IF(M310="○",100,IF(M310="×",-100,"")),"")</f>
        <v>-100</v>
      </c>
      <c r="P310" s="45" t="str">
        <f>IF(M310="○","勝",IF(M310="×","敗",""))</f>
        <v>敗</v>
      </c>
      <c r="Q310" s="176"/>
      <c r="R310" s="142"/>
      <c r="S310" s="142"/>
      <c r="T310" s="139"/>
      <c r="U310" s="95">
        <f>IF(AND(V310="",W310="")=TRUE,0,IF(AND(V310="勝",W310="敗")=TRUE,1,IF(AND(W310="勝",V310="敗")=TRUE,1,IF(AND(V310="勝",W310="")=TRUE,2,IF(AND(W310="勝",V310="")=TRUE,2,IF(AND(V310="敗",W310="")=TRUE,3,IF(AND(W310="敗",V310="")=TRUE,3,0)))))))</f>
        <v>3</v>
      </c>
      <c r="V310" s="95" t="str">
        <f>IF(L310="","",P310)</f>
        <v>敗</v>
      </c>
      <c r="W310" s="95" t="str">
        <f>IF(L312="","",P312)</f>
        <v/>
      </c>
      <c r="X310" s="95"/>
    </row>
    <row r="311" spans="1:24" ht="21" customHeight="1">
      <c r="A311" s="5">
        <f>A307+1</f>
        <v>76</v>
      </c>
      <c r="B311" s="59">
        <v>40676</v>
      </c>
      <c r="C311" s="60" t="str">
        <f>IF(B311="","",TEXT(B311,"(aaa)"))</f>
        <v>(金)</v>
      </c>
      <c r="D311" s="89" t="s">
        <v>26</v>
      </c>
      <c r="E311" s="27" t="s">
        <v>32</v>
      </c>
      <c r="F311" s="89"/>
      <c r="G311" s="87" t="s">
        <v>28</v>
      </c>
      <c r="H311" s="37" t="s">
        <v>11</v>
      </c>
      <c r="I311" s="83" t="s">
        <v>20</v>
      </c>
      <c r="J311" s="84" t="s">
        <v>21</v>
      </c>
      <c r="K311" s="84" t="s">
        <v>22</v>
      </c>
      <c r="L311" s="85" t="s">
        <v>14</v>
      </c>
      <c r="M311" s="48"/>
      <c r="N311" s="1"/>
      <c r="O311" s="94">
        <f>IF(AND(O310="",O312="")=TRUE,"",V311/SUM(V311:X311)*100)</f>
        <v>59.210526315789465</v>
      </c>
      <c r="P311" s="45" t="str">
        <f>IF(AND(L310="",L312="")=TRUE,"",V311&amp;"勝"&amp;W311&amp;"敗"&amp;X311&amp;"引")</f>
        <v>45勝31敗0引</v>
      </c>
      <c r="Q311" s="137"/>
      <c r="R311" s="138"/>
      <c r="S311" s="138"/>
      <c r="T311" s="139"/>
      <c r="U311" s="95"/>
      <c r="V311" s="95">
        <f>IF(U310=2,V307+1,IF(U310=0,0,V307))</f>
        <v>45</v>
      </c>
      <c r="W311" s="95">
        <f>IF(U310=3,W307+1,IF(U310=0,0,W307))</f>
        <v>31</v>
      </c>
      <c r="X311" s="95">
        <f>IF(U310=1,X307+1,X307)</f>
        <v>0</v>
      </c>
    </row>
    <row r="312" spans="1:24" ht="21" customHeight="1" thickBot="1">
      <c r="A312" s="6"/>
      <c r="B312" s="7"/>
      <c r="C312" s="7"/>
      <c r="D312" s="75">
        <v>0.67708333333333337</v>
      </c>
      <c r="E312" s="17">
        <v>80.346999999999994</v>
      </c>
      <c r="F312" s="91">
        <v>-0.01</v>
      </c>
      <c r="G312" s="108">
        <v>10000</v>
      </c>
      <c r="H312" s="92">
        <v>0.1</v>
      </c>
      <c r="I312" s="56">
        <f>E312+F312</f>
        <v>80.336999999999989</v>
      </c>
      <c r="J312" s="57">
        <f>I312+H310</f>
        <v>80.416999999999987</v>
      </c>
      <c r="K312" s="57">
        <f>I312-H312</f>
        <v>80.236999999999995</v>
      </c>
      <c r="L312" s="53"/>
      <c r="M312" s="53"/>
      <c r="N312" s="8"/>
      <c r="O312" s="8" t="str">
        <f>IF(L312&lt;&gt;"",IF(M312="○",100,IF(M312="×",-100,"")),"")</f>
        <v/>
      </c>
      <c r="P312" s="54" t="str">
        <f>IF(M312="○","勝",IF(M312="×","敗",""))</f>
        <v/>
      </c>
      <c r="Q312" s="176" t="s">
        <v>126</v>
      </c>
      <c r="U312" s="95"/>
      <c r="V312" s="95"/>
      <c r="W312" s="95"/>
      <c r="X312" s="95"/>
    </row>
    <row r="313" spans="1:24" ht="21" customHeight="1">
      <c r="A313" s="26" t="s">
        <v>0</v>
      </c>
      <c r="B313" s="38" t="s">
        <v>33</v>
      </c>
      <c r="C313" s="38" t="s">
        <v>34</v>
      </c>
      <c r="D313" s="88" t="s">
        <v>26</v>
      </c>
      <c r="E313" s="25" t="s">
        <v>31</v>
      </c>
      <c r="F313" s="88" t="s">
        <v>27</v>
      </c>
      <c r="G313" s="86" t="s">
        <v>28</v>
      </c>
      <c r="H313" s="18" t="s">
        <v>10</v>
      </c>
      <c r="I313" s="41" t="s">
        <v>19</v>
      </c>
      <c r="J313" s="40" t="s">
        <v>21</v>
      </c>
      <c r="K313" s="40" t="s">
        <v>22</v>
      </c>
      <c r="L313" s="82" t="s">
        <v>14</v>
      </c>
      <c r="M313" s="36" t="s">
        <v>15</v>
      </c>
      <c r="N313" s="33" t="s">
        <v>16</v>
      </c>
      <c r="O313" s="33" t="s">
        <v>12</v>
      </c>
      <c r="P313" s="34" t="s">
        <v>13</v>
      </c>
      <c r="Q313" s="137"/>
      <c r="R313" s="142"/>
      <c r="S313" s="142"/>
      <c r="T313" s="139"/>
      <c r="U313" s="95"/>
      <c r="V313" s="95"/>
      <c r="W313" s="95"/>
      <c r="X313" s="95"/>
    </row>
    <row r="314" spans="1:24" ht="21" customHeight="1">
      <c r="A314" s="4"/>
      <c r="B314" s="58"/>
      <c r="C314" s="58"/>
      <c r="D314" s="74">
        <v>0.63750000000000007</v>
      </c>
      <c r="E314" s="16">
        <v>81.209999999999994</v>
      </c>
      <c r="F314" s="90">
        <v>0.01</v>
      </c>
      <c r="G314" s="42">
        <v>10000</v>
      </c>
      <c r="H314" s="30">
        <v>0.08</v>
      </c>
      <c r="I314" s="24">
        <f>E314+F314</f>
        <v>81.22</v>
      </c>
      <c r="J314" s="2">
        <f>I314-H314</f>
        <v>81.14</v>
      </c>
      <c r="K314" s="2">
        <f>I314+H316</f>
        <v>81.319999999999993</v>
      </c>
      <c r="L314" s="47">
        <v>1</v>
      </c>
      <c r="M314" s="47" t="s">
        <v>47</v>
      </c>
      <c r="N314" s="1">
        <v>-1000</v>
      </c>
      <c r="O314" s="1">
        <f>IF(L314&lt;&gt;"",IF(M314="○",100,IF(M314="×",-100,"")),"")</f>
        <v>-100</v>
      </c>
      <c r="P314" s="45" t="str">
        <f>IF(M314="○","勝",IF(M314="×","敗",""))</f>
        <v>敗</v>
      </c>
      <c r="Q314" s="137"/>
      <c r="R314" s="138"/>
      <c r="S314" s="138"/>
      <c r="T314" s="139"/>
      <c r="U314" s="95">
        <f>IF(AND(V314="",W314="")=TRUE,0,IF(AND(V314="勝",W314="敗")=TRUE,1,IF(AND(W314="勝",V314="敗")=TRUE,1,IF(AND(V314="勝",W314="")=TRUE,2,IF(AND(W314="勝",V314="")=TRUE,2,IF(AND(V314="敗",W314="")=TRUE,3,IF(AND(W314="敗",V314="")=TRUE,3,0)))))))</f>
        <v>3</v>
      </c>
      <c r="V314" s="95" t="str">
        <f>IF(L314="","",P314)</f>
        <v>敗</v>
      </c>
      <c r="W314" s="95" t="str">
        <f>IF(L316="","",P316)</f>
        <v/>
      </c>
      <c r="X314" s="95"/>
    </row>
    <row r="315" spans="1:24" ht="21" customHeight="1">
      <c r="A315" s="5">
        <f>A311+1</f>
        <v>77</v>
      </c>
      <c r="B315" s="59">
        <v>40681</v>
      </c>
      <c r="C315" s="60" t="str">
        <f>IF(B315="","",TEXT(B315,"(aaa)"))</f>
        <v>(水)</v>
      </c>
      <c r="D315" s="89" t="s">
        <v>26</v>
      </c>
      <c r="E315" s="27" t="s">
        <v>32</v>
      </c>
      <c r="F315" s="89"/>
      <c r="G315" s="87" t="s">
        <v>28</v>
      </c>
      <c r="H315" s="37" t="s">
        <v>11</v>
      </c>
      <c r="I315" s="83" t="s">
        <v>20</v>
      </c>
      <c r="J315" s="84" t="s">
        <v>21</v>
      </c>
      <c r="K315" s="84" t="s">
        <v>22</v>
      </c>
      <c r="L315" s="85" t="s">
        <v>14</v>
      </c>
      <c r="M315" s="48"/>
      <c r="N315" s="1"/>
      <c r="O315" s="94">
        <f>IF(AND(O314="",O316="")=TRUE,"",V315/SUM(V315:X315)*100)</f>
        <v>58.441558441558442</v>
      </c>
      <c r="P315" s="45" t="str">
        <f>IF(AND(L314="",L316="")=TRUE,"",V315&amp;"勝"&amp;W315&amp;"敗"&amp;X315&amp;"引")</f>
        <v>45勝32敗0引</v>
      </c>
      <c r="Q315" s="137"/>
      <c r="R315" s="138"/>
      <c r="S315" s="138"/>
      <c r="T315" s="139"/>
      <c r="U315" s="95"/>
      <c r="V315" s="95">
        <f>IF(U314=2,V311+1,IF(U314=0,0,V311))</f>
        <v>45</v>
      </c>
      <c r="W315" s="95">
        <f>IF(U314=3,W311+1,IF(U314=0,0,W311))</f>
        <v>32</v>
      </c>
      <c r="X315" s="95">
        <f>IF(U314=1,X311+1,X311)</f>
        <v>0</v>
      </c>
    </row>
    <row r="316" spans="1:24" ht="21" customHeight="1" thickBot="1">
      <c r="A316" s="6"/>
      <c r="B316" s="7"/>
      <c r="C316" s="7"/>
      <c r="D316" s="75">
        <v>0.71250000000000002</v>
      </c>
      <c r="E316" s="17">
        <v>80.938000000000002</v>
      </c>
      <c r="F316" s="91">
        <v>-0.01</v>
      </c>
      <c r="G316" s="108">
        <v>10000</v>
      </c>
      <c r="H316" s="92">
        <v>0.1</v>
      </c>
      <c r="I316" s="56">
        <f>E316+F316</f>
        <v>80.927999999999997</v>
      </c>
      <c r="J316" s="57">
        <f>I316+H314</f>
        <v>81.007999999999996</v>
      </c>
      <c r="K316" s="57">
        <f>I316-H316</f>
        <v>80.828000000000003</v>
      </c>
      <c r="L316" s="53"/>
      <c r="M316" s="53"/>
      <c r="N316" s="8"/>
      <c r="O316" s="8" t="str">
        <f>IF(L316&lt;&gt;"",IF(M316="○",100,IF(M316="×",-100,"")),"")</f>
        <v/>
      </c>
      <c r="P316" s="54" t="str">
        <f>IF(M316="○","勝",IF(M316="×","敗",""))</f>
        <v/>
      </c>
      <c r="U316" s="95"/>
      <c r="V316" s="95"/>
      <c r="W316" s="95"/>
      <c r="X316" s="95"/>
    </row>
    <row r="317" spans="1:24" ht="21" customHeight="1">
      <c r="A317" s="26" t="s">
        <v>0</v>
      </c>
      <c r="B317" s="38" t="s">
        <v>33</v>
      </c>
      <c r="C317" s="38" t="s">
        <v>34</v>
      </c>
      <c r="D317" s="88" t="s">
        <v>26</v>
      </c>
      <c r="E317" s="25" t="s">
        <v>31</v>
      </c>
      <c r="F317" s="88" t="s">
        <v>27</v>
      </c>
      <c r="G317" s="86" t="s">
        <v>28</v>
      </c>
      <c r="H317" s="18" t="s">
        <v>10</v>
      </c>
      <c r="I317" s="41" t="s">
        <v>19</v>
      </c>
      <c r="J317" s="40" t="s">
        <v>21</v>
      </c>
      <c r="K317" s="40" t="s">
        <v>22</v>
      </c>
      <c r="L317" s="82" t="s">
        <v>14</v>
      </c>
      <c r="M317" s="36" t="s">
        <v>15</v>
      </c>
      <c r="N317" s="33" t="s">
        <v>16</v>
      </c>
      <c r="O317" s="33" t="s">
        <v>12</v>
      </c>
      <c r="P317" s="34" t="s">
        <v>13</v>
      </c>
      <c r="Q317" s="176"/>
      <c r="R317" s="138"/>
      <c r="S317" s="138"/>
      <c r="T317" s="139"/>
      <c r="U317" s="95"/>
      <c r="V317" s="95"/>
      <c r="W317" s="95"/>
      <c r="X317" s="95"/>
    </row>
    <row r="318" spans="1:24" ht="21" customHeight="1">
      <c r="A318" s="4"/>
      <c r="B318" s="58"/>
      <c r="C318" s="58"/>
      <c r="D318" s="74">
        <v>0.62708333333333333</v>
      </c>
      <c r="E318" s="16">
        <v>81.997</v>
      </c>
      <c r="F318" s="90">
        <v>0.01</v>
      </c>
      <c r="G318" s="42">
        <v>20000</v>
      </c>
      <c r="H318" s="30">
        <v>0.08</v>
      </c>
      <c r="I318" s="24">
        <f>E318+F318</f>
        <v>82.007000000000005</v>
      </c>
      <c r="J318" s="2">
        <f>I318-H318</f>
        <v>81.927000000000007</v>
      </c>
      <c r="K318" s="2">
        <f>I318+H320</f>
        <v>82.106999999999999</v>
      </c>
      <c r="L318" s="47">
        <v>1</v>
      </c>
      <c r="M318" s="47" t="s">
        <v>45</v>
      </c>
      <c r="N318" s="1">
        <f>IF(M318="○",H318*G318,IF(M318="×",-H318*G318,""))</f>
        <v>1600</v>
      </c>
      <c r="O318" s="1">
        <f>IF(L318&lt;&gt;"",IF(M318="○",100,IF(M318="×",-100,"")),"")</f>
        <v>100</v>
      </c>
      <c r="P318" s="45" t="str">
        <f>IF(M318="○","勝",IF(M318="×","敗",""))</f>
        <v>勝</v>
      </c>
      <c r="Q318" s="176"/>
      <c r="R318" s="142"/>
      <c r="S318" s="142"/>
      <c r="T318" s="139"/>
      <c r="U318" s="95">
        <f>IF(AND(V318="",W318="")=TRUE,0,IF(AND(V318="勝",W318="敗")=TRUE,1,IF(AND(W318="勝",V318="敗")=TRUE,1,IF(AND(V318="勝",W318="")=TRUE,2,IF(AND(W318="勝",V318="")=TRUE,2,IF(AND(V318="敗",W318="")=TRUE,3,IF(AND(W318="敗",V318="")=TRUE,3,0)))))))</f>
        <v>2</v>
      </c>
      <c r="V318" s="95" t="str">
        <f>IF(L318="","",P318)</f>
        <v>勝</v>
      </c>
      <c r="W318" s="95" t="str">
        <f>IF(L320="","",P320)</f>
        <v/>
      </c>
      <c r="X318" s="95"/>
    </row>
    <row r="319" spans="1:24" ht="21" customHeight="1">
      <c r="A319" s="5">
        <f>A315+1</f>
        <v>78</v>
      </c>
      <c r="B319" s="59">
        <v>40686</v>
      </c>
      <c r="C319" s="60" t="str">
        <f>IF(B319="","",TEXT(B319,"(aaa)"))</f>
        <v>(月)</v>
      </c>
      <c r="D319" s="89" t="s">
        <v>26</v>
      </c>
      <c r="E319" s="27" t="s">
        <v>32</v>
      </c>
      <c r="F319" s="89"/>
      <c r="G319" s="87" t="s">
        <v>28</v>
      </c>
      <c r="H319" s="37" t="s">
        <v>11</v>
      </c>
      <c r="I319" s="83" t="s">
        <v>20</v>
      </c>
      <c r="J319" s="84" t="s">
        <v>21</v>
      </c>
      <c r="K319" s="84" t="s">
        <v>22</v>
      </c>
      <c r="L319" s="85" t="s">
        <v>14</v>
      </c>
      <c r="M319" s="48"/>
      <c r="N319" s="1"/>
      <c r="O319" s="94">
        <f>IF(AND(O318="",O320="")=TRUE,"",V319/SUM(V319:X319)*100)</f>
        <v>58.974358974358978</v>
      </c>
      <c r="P319" s="45" t="str">
        <f>IF(AND(L318="",L320="")=TRUE,"",V319&amp;"勝"&amp;W319&amp;"敗"&amp;X319&amp;"引")</f>
        <v>46勝32敗0引</v>
      </c>
      <c r="Q319" s="137"/>
      <c r="R319" s="138"/>
      <c r="S319" s="138"/>
      <c r="T319" s="139"/>
      <c r="U319" s="95"/>
      <c r="V319" s="95">
        <f>IF(U318=2,V315+1,IF(U318=0,0,V315))</f>
        <v>46</v>
      </c>
      <c r="W319" s="95">
        <f>IF(U318=3,W315+1,IF(U318=0,0,W315))</f>
        <v>32</v>
      </c>
      <c r="X319" s="95">
        <f>IF(U318=1,X315+1,X315)</f>
        <v>0</v>
      </c>
    </row>
    <row r="320" spans="1:24" ht="21" customHeight="1" thickBot="1">
      <c r="A320" s="6"/>
      <c r="B320" s="7"/>
      <c r="C320" s="7"/>
      <c r="D320" s="75">
        <v>0.6958333333333333</v>
      </c>
      <c r="E320" s="17">
        <v>81.320999999999998</v>
      </c>
      <c r="F320" s="91">
        <v>-0.01</v>
      </c>
      <c r="G320" s="108">
        <v>20000</v>
      </c>
      <c r="H320" s="92">
        <v>0.1</v>
      </c>
      <c r="I320" s="56">
        <f>E320+F320</f>
        <v>81.310999999999993</v>
      </c>
      <c r="J320" s="57">
        <f>I320+H318</f>
        <v>81.390999999999991</v>
      </c>
      <c r="K320" s="57">
        <f>I320-H320</f>
        <v>81.210999999999999</v>
      </c>
      <c r="L320" s="53"/>
      <c r="M320" s="53"/>
      <c r="N320" s="8"/>
      <c r="O320" s="8" t="str">
        <f>IF(L320&lt;&gt;"",IF(M320="○",100,IF(M320="×",-100,"")),"")</f>
        <v/>
      </c>
      <c r="P320" s="54" t="str">
        <f>IF(M320="○","勝",IF(M320="×","敗",""))</f>
        <v/>
      </c>
      <c r="U320" s="95"/>
      <c r="V320" s="95"/>
      <c r="W320" s="95"/>
      <c r="X320" s="95"/>
    </row>
    <row r="321" spans="1:24" ht="21" customHeight="1">
      <c r="A321" s="26" t="s">
        <v>0</v>
      </c>
      <c r="B321" s="38" t="s">
        <v>33</v>
      </c>
      <c r="C321" s="38" t="s">
        <v>34</v>
      </c>
      <c r="D321" s="88" t="s">
        <v>26</v>
      </c>
      <c r="E321" s="25" t="s">
        <v>31</v>
      </c>
      <c r="F321" s="88" t="s">
        <v>27</v>
      </c>
      <c r="G321" s="86" t="s">
        <v>28</v>
      </c>
      <c r="H321" s="18" t="s">
        <v>10</v>
      </c>
      <c r="I321" s="41" t="s">
        <v>19</v>
      </c>
      <c r="J321" s="40" t="s">
        <v>21</v>
      </c>
      <c r="K321" s="40" t="s">
        <v>22</v>
      </c>
      <c r="L321" s="82" t="s">
        <v>14</v>
      </c>
      <c r="M321" s="36" t="s">
        <v>15</v>
      </c>
      <c r="N321" s="33" t="s">
        <v>16</v>
      </c>
      <c r="O321" s="33" t="s">
        <v>12</v>
      </c>
      <c r="P321" s="34" t="s">
        <v>13</v>
      </c>
      <c r="Q321" s="176"/>
      <c r="R321" s="138"/>
      <c r="S321" s="138"/>
      <c r="T321" s="139"/>
      <c r="U321" s="95"/>
      <c r="V321" s="95"/>
      <c r="W321" s="95"/>
      <c r="X321" s="95"/>
    </row>
    <row r="322" spans="1:24" ht="21" customHeight="1">
      <c r="A322" s="4"/>
      <c r="B322" s="58"/>
      <c r="C322" s="58"/>
      <c r="D322" s="74">
        <v>0.76458333333333339</v>
      </c>
      <c r="E322" s="16">
        <v>81.120999999999995</v>
      </c>
      <c r="F322" s="90">
        <v>0.01</v>
      </c>
      <c r="G322" s="42">
        <v>10000</v>
      </c>
      <c r="H322" s="30">
        <v>0.08</v>
      </c>
      <c r="I322" s="24">
        <f>E322+F322</f>
        <v>81.131</v>
      </c>
      <c r="J322" s="2">
        <f>I322-H322</f>
        <v>81.051000000000002</v>
      </c>
      <c r="K322" s="2">
        <f>I322+H324</f>
        <v>81.230999999999995</v>
      </c>
      <c r="L322" s="47">
        <v>1</v>
      </c>
      <c r="M322" s="47" t="s">
        <v>47</v>
      </c>
      <c r="N322" s="1">
        <v>-1010</v>
      </c>
      <c r="O322" s="1">
        <f>IF(L322&lt;&gt;"",IF(M322="○",100,IF(M322="×",-100,"")),"")</f>
        <v>-100</v>
      </c>
      <c r="P322" s="45" t="str">
        <f>IF(M322="○","勝",IF(M322="×","敗",""))</f>
        <v>敗</v>
      </c>
      <c r="Q322" s="176"/>
      <c r="R322" s="142"/>
      <c r="S322" s="142"/>
      <c r="T322" s="139"/>
      <c r="U322" s="95">
        <f>IF(AND(V322="",W322="")=TRUE,0,IF(AND(V322="勝",W322="敗")=TRUE,1,IF(AND(W322="勝",V322="敗")=TRUE,1,IF(AND(V322="勝",W322="")=TRUE,2,IF(AND(W322="勝",V322="")=TRUE,2,IF(AND(V322="敗",W322="")=TRUE,3,IF(AND(W322="敗",V322="")=TRUE,3,0)))))))</f>
        <v>3</v>
      </c>
      <c r="V322" s="95" t="str">
        <f>IF(L322="","",P322)</f>
        <v>敗</v>
      </c>
      <c r="W322" s="95" t="str">
        <f>IF(L324="","",P324)</f>
        <v/>
      </c>
      <c r="X322" s="95"/>
    </row>
    <row r="323" spans="1:24" ht="21" customHeight="1">
      <c r="A323" s="5">
        <f>A319+1</f>
        <v>79</v>
      </c>
      <c r="B323" s="59">
        <v>40690</v>
      </c>
      <c r="C323" s="60" t="str">
        <f>IF(B323="","",TEXT(B323,"(aaa)"))</f>
        <v>(金)</v>
      </c>
      <c r="D323" s="89" t="s">
        <v>26</v>
      </c>
      <c r="E323" s="27" t="s">
        <v>32</v>
      </c>
      <c r="F323" s="89"/>
      <c r="G323" s="87" t="s">
        <v>28</v>
      </c>
      <c r="H323" s="37" t="s">
        <v>11</v>
      </c>
      <c r="I323" s="83" t="s">
        <v>20</v>
      </c>
      <c r="J323" s="84" t="s">
        <v>21</v>
      </c>
      <c r="K323" s="84" t="s">
        <v>22</v>
      </c>
      <c r="L323" s="85" t="s">
        <v>14</v>
      </c>
      <c r="M323" s="48"/>
      <c r="N323" s="1"/>
      <c r="O323" s="94">
        <f>IF(AND(O322="",O324="")=TRUE,"",V323/SUM(V323:X323)*100)</f>
        <v>58.22784810126582</v>
      </c>
      <c r="P323" s="45" t="str">
        <f>IF(AND(L322="",L324="")=TRUE,"",V323&amp;"勝"&amp;W323&amp;"敗"&amp;X323&amp;"引")</f>
        <v>46勝33敗0引</v>
      </c>
      <c r="Q323" s="195" t="s">
        <v>129</v>
      </c>
      <c r="R323" s="138"/>
      <c r="S323" s="138"/>
      <c r="T323" s="139"/>
      <c r="U323" s="95"/>
      <c r="V323" s="95">
        <f>IF(U322=2,V319+1,IF(U322=0,0,V319))</f>
        <v>46</v>
      </c>
      <c r="W323" s="95">
        <f>IF(U322=3,W319+1,IF(U322=0,0,W319))</f>
        <v>33</v>
      </c>
      <c r="X323" s="95">
        <f>IF(U322=1,X319+1,X319)</f>
        <v>0</v>
      </c>
    </row>
    <row r="324" spans="1:24" ht="21" customHeight="1" thickBot="1">
      <c r="A324" s="6"/>
      <c r="B324" s="7"/>
      <c r="C324" s="7"/>
      <c r="D324" s="75">
        <v>0.74375000000000002</v>
      </c>
      <c r="E324" s="17">
        <v>80.831999999999994</v>
      </c>
      <c r="F324" s="91">
        <v>-0.01</v>
      </c>
      <c r="G324" s="108">
        <v>10000</v>
      </c>
      <c r="H324" s="92">
        <v>0.1</v>
      </c>
      <c r="I324" s="56">
        <f>E324+F324</f>
        <v>80.821999999999989</v>
      </c>
      <c r="J324" s="57">
        <f>I324+H322</f>
        <v>80.901999999999987</v>
      </c>
      <c r="K324" s="57">
        <f>I324-H324</f>
        <v>80.721999999999994</v>
      </c>
      <c r="L324" s="53"/>
      <c r="M324" s="53"/>
      <c r="N324" s="8"/>
      <c r="O324" s="8" t="str">
        <f>IF(L324&lt;&gt;"",IF(M324="○",100,IF(M324="×",-100,"")),"")</f>
        <v/>
      </c>
      <c r="P324" s="54" t="str">
        <f>IF(M324="○","勝",IF(M324="×","敗",""))</f>
        <v/>
      </c>
      <c r="U324" s="95"/>
      <c r="V324" s="95"/>
      <c r="W324" s="95"/>
      <c r="X324" s="95"/>
    </row>
    <row r="325" spans="1:24" ht="21" customHeight="1">
      <c r="A325" s="26" t="s">
        <v>0</v>
      </c>
      <c r="B325" s="38" t="s">
        <v>33</v>
      </c>
      <c r="C325" s="38" t="s">
        <v>34</v>
      </c>
      <c r="D325" s="88" t="s">
        <v>26</v>
      </c>
      <c r="E325" s="25" t="s">
        <v>31</v>
      </c>
      <c r="F325" s="88" t="s">
        <v>27</v>
      </c>
      <c r="G325" s="86" t="s">
        <v>28</v>
      </c>
      <c r="H325" s="18" t="s">
        <v>10</v>
      </c>
      <c r="I325" s="41" t="s">
        <v>19</v>
      </c>
      <c r="J325" s="40" t="s">
        <v>21</v>
      </c>
      <c r="K325" s="40" t="s">
        <v>22</v>
      </c>
      <c r="L325" s="82" t="s">
        <v>14</v>
      </c>
      <c r="M325" s="36" t="s">
        <v>15</v>
      </c>
      <c r="N325" s="33" t="s">
        <v>16</v>
      </c>
      <c r="O325" s="33" t="s">
        <v>12</v>
      </c>
      <c r="P325" s="34" t="s">
        <v>13</v>
      </c>
      <c r="Q325" s="176"/>
      <c r="R325" s="138"/>
      <c r="S325" s="138"/>
      <c r="T325" s="139"/>
      <c r="U325" s="95"/>
      <c r="V325" s="95"/>
      <c r="W325" s="95"/>
      <c r="X325" s="95"/>
    </row>
    <row r="326" spans="1:24" ht="21" customHeight="1">
      <c r="A326" s="4"/>
      <c r="B326" s="58"/>
      <c r="C326" s="58"/>
      <c r="D326" s="74">
        <v>0.68541666666666667</v>
      </c>
      <c r="E326" s="16">
        <v>81.506</v>
      </c>
      <c r="F326" s="90">
        <v>0.01</v>
      </c>
      <c r="G326" s="42">
        <v>10000</v>
      </c>
      <c r="H326" s="30">
        <v>0.08</v>
      </c>
      <c r="I326" s="24">
        <f>E326+F326</f>
        <v>81.516000000000005</v>
      </c>
      <c r="J326" s="2">
        <f>I326-H326</f>
        <v>81.436000000000007</v>
      </c>
      <c r="K326" s="2">
        <f>I326+H328</f>
        <v>81.616</v>
      </c>
      <c r="L326" s="47"/>
      <c r="M326" s="47"/>
      <c r="N326" s="1"/>
      <c r="O326" s="1" t="str">
        <f>IF(L326&lt;&gt;"",IF(M326="○",100,IF(M326="×",-100,"")),"")</f>
        <v/>
      </c>
      <c r="P326" s="45" t="str">
        <f>IF(M326="○","勝",IF(M326="×","敗",""))</f>
        <v/>
      </c>
      <c r="Q326" s="176"/>
      <c r="R326" s="142"/>
      <c r="S326" s="142"/>
      <c r="T326" s="139"/>
      <c r="U326" s="95">
        <f>IF(AND(V326="",W326="")=TRUE,0,IF(AND(V326="勝",W326="敗")=TRUE,1,IF(AND(W326="勝",V326="敗")=TRUE,1,IF(AND(V326="勝",W326="")=TRUE,2,IF(AND(W326="勝",V326="")=TRUE,2,IF(AND(V326="敗",W326="")=TRUE,3,IF(AND(W326="敗",V326="")=TRUE,3,0)))))))</f>
        <v>3</v>
      </c>
      <c r="V326" s="95" t="str">
        <f>IF(L326="","",P326)</f>
        <v/>
      </c>
      <c r="W326" s="95" t="str">
        <f>IF(L328="","",P328)</f>
        <v>敗</v>
      </c>
      <c r="X326" s="95"/>
    </row>
    <row r="327" spans="1:24" ht="21" customHeight="1">
      <c r="A327" s="5">
        <f>A323+1</f>
        <v>80</v>
      </c>
      <c r="B327" s="59">
        <v>40695</v>
      </c>
      <c r="C327" s="60" t="str">
        <f>IF(B327="","",TEXT(B327,"(aaa)"))</f>
        <v>(水)</v>
      </c>
      <c r="D327" s="89" t="s">
        <v>26</v>
      </c>
      <c r="E327" s="27" t="s">
        <v>32</v>
      </c>
      <c r="F327" s="89"/>
      <c r="G327" s="87" t="s">
        <v>28</v>
      </c>
      <c r="H327" s="37" t="s">
        <v>11</v>
      </c>
      <c r="I327" s="83" t="s">
        <v>20</v>
      </c>
      <c r="J327" s="84" t="s">
        <v>21</v>
      </c>
      <c r="K327" s="84" t="s">
        <v>22</v>
      </c>
      <c r="L327" s="85" t="s">
        <v>14</v>
      </c>
      <c r="M327" s="48"/>
      <c r="N327" s="1"/>
      <c r="O327" s="94">
        <f>IF(AND(O326="",O328="")=TRUE,"",V327/SUM(V327:X327)*100)</f>
        <v>57.499999999999993</v>
      </c>
      <c r="P327" s="45" t="str">
        <f>IF(AND(L326="",L328="")=TRUE,"",V327&amp;"勝"&amp;W327&amp;"敗"&amp;X327&amp;"引")</f>
        <v>46勝34敗0引</v>
      </c>
      <c r="Q327" s="137"/>
      <c r="R327" s="142"/>
      <c r="S327" s="142"/>
      <c r="T327" s="139"/>
      <c r="U327" s="95"/>
      <c r="V327" s="95">
        <f>IF(U326=2,V323+1,IF(U326=0,0,V323))</f>
        <v>46</v>
      </c>
      <c r="W327" s="95">
        <f>IF(U326=3,W323+1,IF(U326=0,0,W323))</f>
        <v>34</v>
      </c>
      <c r="X327" s="95">
        <f>IF(U326=1,X323+1,X323)</f>
        <v>0</v>
      </c>
    </row>
    <row r="328" spans="1:24" ht="21" customHeight="1" thickBot="1">
      <c r="A328" s="6"/>
      <c r="B328" s="7"/>
      <c r="C328" s="7"/>
      <c r="D328" s="75">
        <v>0.81458333333333333</v>
      </c>
      <c r="E328" s="17">
        <v>81.236999999999995</v>
      </c>
      <c r="F328" s="91">
        <v>-0.01</v>
      </c>
      <c r="G328" s="108">
        <v>10000</v>
      </c>
      <c r="H328" s="92">
        <v>0.1</v>
      </c>
      <c r="I328" s="56">
        <f>E328+F328</f>
        <v>81.22699999999999</v>
      </c>
      <c r="J328" s="57">
        <f>I328+H326</f>
        <v>81.306999999999988</v>
      </c>
      <c r="K328" s="57">
        <f>I328-H328</f>
        <v>81.126999999999995</v>
      </c>
      <c r="L328" s="53">
        <v>1</v>
      </c>
      <c r="M328" s="53" t="s">
        <v>47</v>
      </c>
      <c r="N328" s="8">
        <v>-2130</v>
      </c>
      <c r="O328" s="8">
        <f>IF(L328&lt;&gt;"",IF(M328="○",100,IF(M328="×",-100,"")),"")</f>
        <v>-100</v>
      </c>
      <c r="P328" s="54" t="str">
        <f>IF(M328="○","勝",IF(M328="×","敗",""))</f>
        <v>敗</v>
      </c>
      <c r="Q328" s="137"/>
      <c r="R328" s="138"/>
      <c r="S328" s="138"/>
      <c r="T328" s="139"/>
      <c r="U328" s="95"/>
      <c r="V328" s="95"/>
      <c r="W328" s="95"/>
      <c r="X328" s="95"/>
    </row>
    <row r="329" spans="1:24" ht="21" customHeight="1">
      <c r="A329" s="26" t="s">
        <v>0</v>
      </c>
      <c r="B329" s="38" t="s">
        <v>33</v>
      </c>
      <c r="C329" s="38" t="s">
        <v>34</v>
      </c>
      <c r="D329" s="88" t="s">
        <v>26</v>
      </c>
      <c r="E329" s="25" t="s">
        <v>31</v>
      </c>
      <c r="F329" s="88" t="s">
        <v>27</v>
      </c>
      <c r="G329" s="86" t="s">
        <v>28</v>
      </c>
      <c r="H329" s="18" t="s">
        <v>10</v>
      </c>
      <c r="I329" s="41" t="s">
        <v>19</v>
      </c>
      <c r="J329" s="40" t="s">
        <v>21</v>
      </c>
      <c r="K329" s="40" t="s">
        <v>22</v>
      </c>
      <c r="L329" s="82" t="s">
        <v>14</v>
      </c>
      <c r="M329" s="36" t="s">
        <v>15</v>
      </c>
      <c r="N329" s="33" t="s">
        <v>16</v>
      </c>
      <c r="O329" s="33" t="s">
        <v>12</v>
      </c>
      <c r="P329" s="34" t="s">
        <v>13</v>
      </c>
      <c r="Q329" s="176"/>
      <c r="R329" s="138"/>
      <c r="S329" s="138"/>
      <c r="T329" s="139"/>
      <c r="U329" s="95"/>
      <c r="V329" s="95"/>
      <c r="W329" s="95"/>
      <c r="X329" s="95"/>
    </row>
    <row r="330" spans="1:24" ht="21" customHeight="1">
      <c r="A330" s="4"/>
      <c r="B330" s="58"/>
      <c r="C330" s="58"/>
      <c r="D330" s="74">
        <v>0.77708333333333324</v>
      </c>
      <c r="E330" s="16">
        <v>80.256</v>
      </c>
      <c r="F330" s="90">
        <v>0.01</v>
      </c>
      <c r="G330" s="42">
        <v>10000</v>
      </c>
      <c r="H330" s="30">
        <v>0.08</v>
      </c>
      <c r="I330" s="24">
        <f>E330+F330</f>
        <v>80.266000000000005</v>
      </c>
      <c r="J330" s="2">
        <f>I330-H330</f>
        <v>80.186000000000007</v>
      </c>
      <c r="K330" s="2">
        <f>I330+H332</f>
        <v>80.366</v>
      </c>
      <c r="L330" s="47"/>
      <c r="M330" s="47"/>
      <c r="N330" s="1" t="str">
        <f>IF(M330="○",H330*G330,IF(M330="×",-H330*G330,""))</f>
        <v/>
      </c>
      <c r="O330" s="1" t="str">
        <f>IF(L330&lt;&gt;"",IF(M330="○",100,IF(M330="×",-100,"")),"")</f>
        <v/>
      </c>
      <c r="P330" s="45" t="str">
        <f>IF(M330="○","勝",IF(M330="×","敗",""))</f>
        <v/>
      </c>
      <c r="Q330" s="176" t="s">
        <v>130</v>
      </c>
      <c r="R330" s="142"/>
      <c r="S330" s="142"/>
      <c r="T330" s="139"/>
      <c r="U330" s="95">
        <f>IF(AND(V330="",W330="")=TRUE,0,IF(AND(V330="勝",W330="敗")=TRUE,1,IF(AND(W330="勝",V330="敗")=TRUE,1,IF(AND(V330="勝",W330="")=TRUE,2,IF(AND(W330="勝",V330="")=TRUE,2,IF(AND(V330="敗",W330="")=TRUE,3,IF(AND(W330="敗",V330="")=TRUE,3,0)))))))</f>
        <v>3</v>
      </c>
      <c r="V330" s="95" t="str">
        <f>IF(L330="","",P330)</f>
        <v/>
      </c>
      <c r="W330" s="95" t="str">
        <f>IF(L332="","",P332)</f>
        <v>敗</v>
      </c>
      <c r="X330" s="95"/>
    </row>
    <row r="331" spans="1:24" ht="21" customHeight="1">
      <c r="A331" s="5">
        <f>A327+1</f>
        <v>81</v>
      </c>
      <c r="B331" s="59">
        <v>40704</v>
      </c>
      <c r="C331" s="60" t="str">
        <f>IF(B331="","",TEXT(B331,"(aaa)"))</f>
        <v>(金)</v>
      </c>
      <c r="D331" s="89" t="s">
        <v>26</v>
      </c>
      <c r="E331" s="27" t="s">
        <v>32</v>
      </c>
      <c r="F331" s="89"/>
      <c r="G331" s="87" t="s">
        <v>28</v>
      </c>
      <c r="H331" s="37" t="s">
        <v>11</v>
      </c>
      <c r="I331" s="83" t="s">
        <v>20</v>
      </c>
      <c r="J331" s="84" t="s">
        <v>21</v>
      </c>
      <c r="K331" s="84" t="s">
        <v>22</v>
      </c>
      <c r="L331" s="85" t="s">
        <v>14</v>
      </c>
      <c r="M331" s="48"/>
      <c r="N331" s="1"/>
      <c r="O331" s="94">
        <f>IF(AND(O330="",O332="")=TRUE,"",V331/SUM(V331:X331)*100)</f>
        <v>56.79012345679012</v>
      </c>
      <c r="P331" s="45" t="str">
        <f>IF(AND(L330="",L332="")=TRUE,"",V331&amp;"勝"&amp;W331&amp;"敗"&amp;X331&amp;"引")</f>
        <v>46勝35敗0引</v>
      </c>
      <c r="Q331" s="176" t="s">
        <v>132</v>
      </c>
      <c r="R331" s="142"/>
      <c r="S331" s="142"/>
      <c r="T331" s="139"/>
      <c r="U331" s="95"/>
      <c r="V331" s="95">
        <f>IF(U330=2,V327+1,IF(U330=0,0,V327))</f>
        <v>46</v>
      </c>
      <c r="W331" s="95">
        <f>IF(U330=3,W327+1,IF(U330=0,0,W327))</f>
        <v>35</v>
      </c>
      <c r="X331" s="95">
        <f>IF(U330=1,X327+1,X327)</f>
        <v>0</v>
      </c>
    </row>
    <row r="332" spans="1:24" ht="21" customHeight="1" thickBot="1">
      <c r="A332" s="6"/>
      <c r="B332" s="7"/>
      <c r="C332" s="7"/>
      <c r="D332" s="75">
        <v>0.6875</v>
      </c>
      <c r="E332" s="17">
        <v>79.965999999999994</v>
      </c>
      <c r="F332" s="91">
        <v>-0.01</v>
      </c>
      <c r="G332" s="108">
        <v>10000</v>
      </c>
      <c r="H332" s="92">
        <v>0.1</v>
      </c>
      <c r="I332" s="56">
        <f>E332+F332</f>
        <v>79.955999999999989</v>
      </c>
      <c r="J332" s="57">
        <f>I332+H330</f>
        <v>80.035999999999987</v>
      </c>
      <c r="K332" s="57">
        <f>I332-H332</f>
        <v>79.855999999999995</v>
      </c>
      <c r="L332" s="53">
        <v>1</v>
      </c>
      <c r="M332" s="53" t="s">
        <v>47</v>
      </c>
      <c r="N332" s="8">
        <v>-1033</v>
      </c>
      <c r="O332" s="8">
        <f>IF(L332&lt;&gt;"",IF(M332="○",100,IF(M332="×",-100,"")),"")</f>
        <v>-100</v>
      </c>
      <c r="P332" s="54" t="str">
        <f>IF(M332="○","勝",IF(M332="×","敗",""))</f>
        <v>敗</v>
      </c>
      <c r="U332" s="95"/>
      <c r="V332" s="95"/>
      <c r="W332" s="95"/>
      <c r="X332" s="95"/>
    </row>
    <row r="333" spans="1:24" ht="21" customHeight="1">
      <c r="A333" s="26" t="s">
        <v>0</v>
      </c>
      <c r="B333" s="38" t="s">
        <v>33</v>
      </c>
      <c r="C333" s="38" t="s">
        <v>34</v>
      </c>
      <c r="D333" s="88" t="s">
        <v>26</v>
      </c>
      <c r="E333" s="25" t="s">
        <v>31</v>
      </c>
      <c r="F333" s="88" t="s">
        <v>27</v>
      </c>
      <c r="G333" s="86" t="s">
        <v>28</v>
      </c>
      <c r="H333" s="18" t="s">
        <v>10</v>
      </c>
      <c r="I333" s="41" t="s">
        <v>19</v>
      </c>
      <c r="J333" s="40" t="s">
        <v>21</v>
      </c>
      <c r="K333" s="40" t="s">
        <v>22</v>
      </c>
      <c r="L333" s="82" t="s">
        <v>14</v>
      </c>
      <c r="M333" s="36" t="s">
        <v>15</v>
      </c>
      <c r="N333" s="33" t="s">
        <v>16</v>
      </c>
      <c r="O333" s="33" t="s">
        <v>12</v>
      </c>
      <c r="P333" s="34" t="s">
        <v>13</v>
      </c>
      <c r="Q333" s="176"/>
      <c r="R333" s="138"/>
      <c r="S333" s="138"/>
      <c r="T333" s="139"/>
      <c r="U333" s="95"/>
      <c r="V333" s="95"/>
      <c r="W333" s="95"/>
      <c r="X333" s="95"/>
    </row>
    <row r="334" spans="1:24" ht="21" customHeight="1">
      <c r="A334" s="4"/>
      <c r="B334" s="58"/>
      <c r="C334" s="58"/>
      <c r="D334" s="74">
        <v>0.625</v>
      </c>
      <c r="E334" s="16">
        <v>80.504000000000005</v>
      </c>
      <c r="F334" s="90">
        <v>0.01</v>
      </c>
      <c r="G334" s="42">
        <v>20000</v>
      </c>
      <c r="H334" s="30">
        <v>0.08</v>
      </c>
      <c r="I334" s="24">
        <f>E334+F334</f>
        <v>80.51400000000001</v>
      </c>
      <c r="J334" s="2">
        <v>80.186000000000007</v>
      </c>
      <c r="K334" s="2">
        <f>I334+H336</f>
        <v>80.614000000000004</v>
      </c>
      <c r="L334" s="47"/>
      <c r="M334" s="47"/>
      <c r="N334" s="1" t="str">
        <f>IF(M334="○",H334*G334,IF(M334="×",-H334*G334,""))</f>
        <v/>
      </c>
      <c r="O334" s="1" t="str">
        <f>IF(L334&lt;&gt;"",IF(M334="○",100,IF(M334="×",-100,"")),"")</f>
        <v/>
      </c>
      <c r="P334" s="45" t="str">
        <f>IF(M334="○","勝",IF(M334="×","敗",""))</f>
        <v/>
      </c>
      <c r="Q334" s="176"/>
      <c r="R334" s="142"/>
      <c r="S334" s="142"/>
      <c r="T334" s="139"/>
      <c r="U334" s="95">
        <f>IF(AND(V334="",W334="")=TRUE,0,IF(AND(V334="勝",W334="敗")=TRUE,1,IF(AND(W334="勝",V334="敗")=TRUE,1,IF(AND(V334="勝",W334="")=TRUE,2,IF(AND(W334="勝",V334="")=TRUE,2,IF(AND(V334="敗",W334="")=TRUE,3,IF(AND(W334="敗",V334="")=TRUE,3,0)))))))</f>
        <v>2</v>
      </c>
      <c r="V334" s="95" t="str">
        <f>IF(L334="","",P334)</f>
        <v/>
      </c>
      <c r="W334" s="95" t="str">
        <f>IF(L336="","",P336)</f>
        <v>勝</v>
      </c>
      <c r="X334" s="95"/>
    </row>
    <row r="335" spans="1:24" ht="21" customHeight="1">
      <c r="A335" s="5">
        <f>A331+1</f>
        <v>82</v>
      </c>
      <c r="B335" s="59">
        <v>40707</v>
      </c>
      <c r="C335" s="60" t="s">
        <v>133</v>
      </c>
      <c r="D335" s="89" t="s">
        <v>26</v>
      </c>
      <c r="E335" s="27" t="s">
        <v>32</v>
      </c>
      <c r="F335" s="89"/>
      <c r="G335" s="87" t="s">
        <v>28</v>
      </c>
      <c r="H335" s="37" t="s">
        <v>11</v>
      </c>
      <c r="I335" s="83" t="s">
        <v>20</v>
      </c>
      <c r="J335" s="84" t="s">
        <v>21</v>
      </c>
      <c r="K335" s="84" t="s">
        <v>22</v>
      </c>
      <c r="L335" s="85" t="s">
        <v>14</v>
      </c>
      <c r="M335" s="48"/>
      <c r="N335" s="1"/>
      <c r="O335" s="94">
        <f>IF(AND(O334="",O336="")=TRUE,"",V335/SUM(V335:X335)*100)</f>
        <v>57.317073170731703</v>
      </c>
      <c r="P335" s="45" t="str">
        <f>IF(AND(L334="",L336="")=TRUE,"",V335&amp;"勝"&amp;W335&amp;"敗"&amp;X335&amp;"引")</f>
        <v>47勝35敗0引</v>
      </c>
      <c r="Q335" s="137"/>
      <c r="R335" s="138"/>
      <c r="S335" s="138"/>
      <c r="T335" s="139"/>
      <c r="U335" s="95"/>
      <c r="V335" s="95">
        <f>IF(U334=2,V331+1,IF(U334=0,0,V331))</f>
        <v>47</v>
      </c>
      <c r="W335" s="95">
        <f>IF(U334=3,W331+1,IF(U334=0,0,W331))</f>
        <v>35</v>
      </c>
      <c r="X335" s="95">
        <f>IF(U334=1,X331+1,X331)</f>
        <v>0</v>
      </c>
    </row>
    <row r="336" spans="1:24" ht="21" customHeight="1" thickBot="1">
      <c r="A336" s="6"/>
      <c r="B336" s="7"/>
      <c r="C336" s="7"/>
      <c r="D336" s="75">
        <v>0.70833333333333337</v>
      </c>
      <c r="E336" s="17">
        <v>80.31</v>
      </c>
      <c r="F336" s="91">
        <v>-0.01</v>
      </c>
      <c r="G336" s="108">
        <v>20000</v>
      </c>
      <c r="H336" s="92">
        <v>0.1</v>
      </c>
      <c r="I336" s="56">
        <f>E336+F336</f>
        <v>80.3</v>
      </c>
      <c r="J336" s="57">
        <f>I336+H334</f>
        <v>80.38</v>
      </c>
      <c r="K336" s="57">
        <f>I336-H336</f>
        <v>80.2</v>
      </c>
      <c r="L336" s="53">
        <v>1</v>
      </c>
      <c r="M336" s="53" t="s">
        <v>45</v>
      </c>
      <c r="N336" s="8">
        <v>1600</v>
      </c>
      <c r="O336" s="8">
        <f>IF(L336&lt;&gt;"",IF(M336="○",100,IF(M336="×",-100,"")),"")</f>
        <v>100</v>
      </c>
      <c r="P336" s="54" t="str">
        <f>IF(M336="○","勝",IF(M336="×","敗",""))</f>
        <v>勝</v>
      </c>
      <c r="Q336" t="s">
        <v>134</v>
      </c>
      <c r="U336" s="95"/>
      <c r="V336" s="95"/>
      <c r="W336" s="95"/>
      <c r="X336" s="95"/>
    </row>
    <row r="337" spans="1:24" ht="21" customHeight="1">
      <c r="A337" s="26" t="s">
        <v>0</v>
      </c>
      <c r="B337" s="38" t="s">
        <v>33</v>
      </c>
      <c r="C337" s="38" t="s">
        <v>34</v>
      </c>
      <c r="D337" s="88" t="s">
        <v>26</v>
      </c>
      <c r="E337" s="25" t="s">
        <v>31</v>
      </c>
      <c r="F337" s="88" t="s">
        <v>27</v>
      </c>
      <c r="G337" s="86" t="s">
        <v>28</v>
      </c>
      <c r="H337" s="18" t="s">
        <v>10</v>
      </c>
      <c r="I337" s="41" t="s">
        <v>19</v>
      </c>
      <c r="J337" s="40" t="s">
        <v>21</v>
      </c>
      <c r="K337" s="40" t="s">
        <v>22</v>
      </c>
      <c r="L337" s="82" t="s">
        <v>14</v>
      </c>
      <c r="M337" s="36" t="s">
        <v>15</v>
      </c>
      <c r="N337" s="33" t="s">
        <v>16</v>
      </c>
      <c r="O337" s="33" t="s">
        <v>12</v>
      </c>
      <c r="P337" s="34" t="s">
        <v>13</v>
      </c>
      <c r="Q337" s="137"/>
      <c r="R337" s="142"/>
      <c r="S337" s="142"/>
      <c r="T337" s="139"/>
      <c r="U337" s="95"/>
      <c r="V337" s="95"/>
      <c r="W337" s="95"/>
      <c r="X337" s="95"/>
    </row>
    <row r="338" spans="1:24" ht="21" customHeight="1">
      <c r="A338" s="4"/>
      <c r="B338" s="58"/>
      <c r="C338" s="58"/>
      <c r="D338" s="74">
        <v>0.66875000000000007</v>
      </c>
      <c r="E338" s="16">
        <v>80.864000000000004</v>
      </c>
      <c r="F338" s="90">
        <v>0.01</v>
      </c>
      <c r="G338" s="42">
        <v>20000</v>
      </c>
      <c r="H338" s="30">
        <v>0.08</v>
      </c>
      <c r="I338" s="24">
        <f>E338+F338</f>
        <v>80.874000000000009</v>
      </c>
      <c r="J338" s="2">
        <f>I338-H338</f>
        <v>80.794000000000011</v>
      </c>
      <c r="K338" s="2">
        <f>I338+H340</f>
        <v>80.974000000000004</v>
      </c>
      <c r="L338" s="47"/>
      <c r="M338" s="47"/>
      <c r="N338" s="1" t="str">
        <f>IF(M338="○",H338*G338,IF(M338="×",-H338*G338,""))</f>
        <v/>
      </c>
      <c r="O338" s="1" t="str">
        <f>IF(L338&lt;&gt;"",IF(M338="○",100,IF(M338="×",-100,"")),"")</f>
        <v/>
      </c>
      <c r="P338" s="45" t="str">
        <f>IF(M338="○","勝",IF(M338="×","敗",""))</f>
        <v/>
      </c>
      <c r="Q338" s="137"/>
      <c r="R338" s="138"/>
      <c r="S338" s="138"/>
      <c r="T338" s="139"/>
      <c r="U338" s="95">
        <f>IF(AND(V338="",W338="")=TRUE,0,IF(AND(V338="勝",W338="敗")=TRUE,1,IF(AND(W338="勝",V338="敗")=TRUE,1,IF(AND(V338="勝",W338="")=TRUE,2,IF(AND(W338="勝",V338="")=TRUE,2,IF(AND(V338="敗",W338="")=TRUE,3,IF(AND(W338="敗",V338="")=TRUE,3,0)))))))</f>
        <v>2</v>
      </c>
      <c r="V338" s="95" t="str">
        <f>IF(L338="","",P338)</f>
        <v/>
      </c>
      <c r="W338" s="95" t="str">
        <f>IF(L340="","",P340)</f>
        <v>勝</v>
      </c>
      <c r="X338" s="95"/>
    </row>
    <row r="339" spans="1:24" ht="21" customHeight="1">
      <c r="A339" s="5">
        <f>A335+1</f>
        <v>83</v>
      </c>
      <c r="B339" s="140">
        <v>40721</v>
      </c>
      <c r="C339" s="141" t="str">
        <f>IF(B339="","",TEXT(B339,"(aaa)"))</f>
        <v>(月)</v>
      </c>
      <c r="D339" s="89" t="s">
        <v>26</v>
      </c>
      <c r="E339" s="27" t="s">
        <v>32</v>
      </c>
      <c r="F339" s="89"/>
      <c r="G339" s="87" t="s">
        <v>28</v>
      </c>
      <c r="H339" s="37" t="s">
        <v>11</v>
      </c>
      <c r="I339" s="83" t="s">
        <v>20</v>
      </c>
      <c r="J339" s="84" t="s">
        <v>21</v>
      </c>
      <c r="K339" s="84" t="s">
        <v>22</v>
      </c>
      <c r="L339" s="85" t="s">
        <v>14</v>
      </c>
      <c r="M339" s="48"/>
      <c r="N339" s="197" t="s">
        <v>136</v>
      </c>
      <c r="O339" s="94">
        <f>IF(AND(O338="",O340="")=TRUE,"",V339/SUM(V339:X339)*100)</f>
        <v>57.831325301204814</v>
      </c>
      <c r="P339" s="45" t="str">
        <f>IF(AND(L338="",L340="")=TRUE,"",V339&amp;"勝"&amp;W339&amp;"敗"&amp;X339&amp;"引")</f>
        <v>48勝35敗0引</v>
      </c>
      <c r="Q339" s="137"/>
      <c r="R339" s="138"/>
      <c r="S339" s="138"/>
      <c r="T339" s="139"/>
      <c r="U339" s="95"/>
      <c r="V339" s="95">
        <f>IF(U338=2,V335+1,IF(U338=0,0,V335))</f>
        <v>48</v>
      </c>
      <c r="W339" s="95">
        <f>IF(U338=3,W335+1,IF(U338=0,0,W335))</f>
        <v>35</v>
      </c>
      <c r="X339" s="95">
        <f>IF(U338=1,X335+1,X335)</f>
        <v>0</v>
      </c>
    </row>
    <row r="340" spans="1:24" ht="21" customHeight="1" thickBot="1">
      <c r="A340" s="6"/>
      <c r="B340" s="7"/>
      <c r="C340" s="7"/>
      <c r="D340" s="75">
        <v>0.81874999999999998</v>
      </c>
      <c r="E340" s="17">
        <v>80.673000000000002</v>
      </c>
      <c r="F340" s="91">
        <v>-0.01</v>
      </c>
      <c r="G340" s="108">
        <v>20000</v>
      </c>
      <c r="H340" s="92">
        <v>0.1</v>
      </c>
      <c r="I340" s="56">
        <f>E340+F340</f>
        <v>80.662999999999997</v>
      </c>
      <c r="J340" s="57">
        <f>I340+H338</f>
        <v>80.742999999999995</v>
      </c>
      <c r="K340" s="57">
        <f>I340-H340</f>
        <v>80.563000000000002</v>
      </c>
      <c r="L340" s="53">
        <v>1</v>
      </c>
      <c r="M340" s="53" t="s">
        <v>45</v>
      </c>
      <c r="N340" s="8">
        <v>1600</v>
      </c>
      <c r="O340" s="8">
        <f>IF(L340&lt;&gt;"",IF(M340="○",100,IF(M340="×",-100,"")),"")</f>
        <v>100</v>
      </c>
      <c r="P340" s="54" t="str">
        <f>IF(M340="○","勝",IF(M340="×","敗",""))</f>
        <v>勝</v>
      </c>
      <c r="U340" s="95"/>
      <c r="V340" s="95"/>
      <c r="W340" s="95"/>
      <c r="X340" s="95"/>
    </row>
    <row r="341" spans="1:24" ht="21" customHeight="1">
      <c r="A341" s="26" t="s">
        <v>0</v>
      </c>
      <c r="B341" s="38" t="s">
        <v>33</v>
      </c>
      <c r="C341" s="38" t="s">
        <v>34</v>
      </c>
      <c r="D341" s="88" t="s">
        <v>26</v>
      </c>
      <c r="E341" s="25" t="s">
        <v>31</v>
      </c>
      <c r="F341" s="88" t="s">
        <v>27</v>
      </c>
      <c r="G341" s="86" t="s">
        <v>28</v>
      </c>
      <c r="H341" s="18" t="s">
        <v>10</v>
      </c>
      <c r="I341" s="41" t="s">
        <v>19</v>
      </c>
      <c r="J341" s="40" t="s">
        <v>21</v>
      </c>
      <c r="K341" s="40" t="s">
        <v>22</v>
      </c>
      <c r="L341" s="82" t="s">
        <v>14</v>
      </c>
      <c r="M341" s="36" t="s">
        <v>15</v>
      </c>
      <c r="N341" s="33" t="s">
        <v>16</v>
      </c>
      <c r="O341" s="33" t="s">
        <v>12</v>
      </c>
      <c r="P341" s="34" t="s">
        <v>13</v>
      </c>
      <c r="Q341" s="176" t="s">
        <v>137</v>
      </c>
      <c r="R341" s="138"/>
      <c r="S341" s="138"/>
      <c r="T341" s="139"/>
      <c r="U341" s="95"/>
      <c r="V341" s="95"/>
      <c r="W341" s="95"/>
      <c r="X341" s="95"/>
    </row>
    <row r="342" spans="1:24" ht="21" customHeight="1">
      <c r="A342" s="4"/>
      <c r="B342" s="58"/>
      <c r="C342" s="58"/>
      <c r="D342" s="74">
        <v>0.67083333333333339</v>
      </c>
      <c r="E342" s="16">
        <v>80.834999999999994</v>
      </c>
      <c r="F342" s="90">
        <v>0.01</v>
      </c>
      <c r="G342" s="42">
        <v>20000</v>
      </c>
      <c r="H342" s="30">
        <v>0.08</v>
      </c>
      <c r="I342" s="24">
        <f>E342+F342</f>
        <v>80.844999999999999</v>
      </c>
      <c r="J342" s="2">
        <f>I342-H342</f>
        <v>80.765000000000001</v>
      </c>
      <c r="K342" s="2">
        <f>I342+H344</f>
        <v>80.944999999999993</v>
      </c>
      <c r="L342" s="47"/>
      <c r="M342" s="47"/>
      <c r="N342" s="1" t="str">
        <f>IF(M342="○",H342*G342,IF(M342="×",-H342*G342,""))</f>
        <v/>
      </c>
      <c r="O342" s="1" t="str">
        <f>IF(L342&lt;&gt;"",IF(M342="○",100,IF(M342="×",-100,"")),"")</f>
        <v/>
      </c>
      <c r="P342" s="45" t="str">
        <f>IF(M342="○","勝",IF(M342="×","敗",""))</f>
        <v/>
      </c>
      <c r="Q342" s="176"/>
      <c r="R342" s="142"/>
      <c r="S342" s="142"/>
      <c r="T342" s="139"/>
      <c r="U342" s="95">
        <f>IF(AND(V342="",W342="")=TRUE,0,IF(AND(V342="勝",W342="敗")=TRUE,1,IF(AND(W342="勝",V342="敗")=TRUE,1,IF(AND(V342="勝",W342="")=TRUE,2,IF(AND(W342="勝",V342="")=TRUE,2,IF(AND(V342="敗",W342="")=TRUE,3,IF(AND(W342="敗",V342="")=TRUE,3,0)))))))</f>
        <v>3</v>
      </c>
      <c r="V342" s="95" t="str">
        <f>IF(L342="","",P342)</f>
        <v/>
      </c>
      <c r="W342" s="95" t="str">
        <f>IF(L344="","",P344)</f>
        <v>敗</v>
      </c>
      <c r="X342" s="95"/>
    </row>
    <row r="343" spans="1:24" ht="21" customHeight="1">
      <c r="A343" s="5">
        <f>A339+1</f>
        <v>84</v>
      </c>
      <c r="B343" s="59">
        <v>40735</v>
      </c>
      <c r="C343" s="60" t="str">
        <f>IF(B343="","",TEXT(B343,"(aaa)"))</f>
        <v>(月)</v>
      </c>
      <c r="D343" s="89" t="s">
        <v>26</v>
      </c>
      <c r="E343" s="27" t="s">
        <v>32</v>
      </c>
      <c r="F343" s="89"/>
      <c r="G343" s="87" t="s">
        <v>28</v>
      </c>
      <c r="H343" s="37" t="s">
        <v>11</v>
      </c>
      <c r="I343" s="83" t="s">
        <v>20</v>
      </c>
      <c r="J343" s="84" t="s">
        <v>21</v>
      </c>
      <c r="K343" s="84" t="s">
        <v>22</v>
      </c>
      <c r="L343" s="85" t="s">
        <v>14</v>
      </c>
      <c r="M343" s="48"/>
      <c r="N343" s="1"/>
      <c r="O343" s="94">
        <f>IF(AND(O342="",O344="")=TRUE,"",V343/SUM(V343:X343)*100)</f>
        <v>57.142857142857139</v>
      </c>
      <c r="P343" s="45" t="str">
        <f>IF(AND(L342="",L344="")=TRUE,"",V343&amp;"勝"&amp;W343&amp;"敗"&amp;X343&amp;"引")</f>
        <v>48勝36敗0引</v>
      </c>
      <c r="Q343" s="137"/>
      <c r="R343" s="138"/>
      <c r="S343" s="138"/>
      <c r="T343" s="139"/>
      <c r="U343" s="95"/>
      <c r="V343" s="95">
        <f>IF(U342=2,V339+1,IF(U342=0,0,V339))</f>
        <v>48</v>
      </c>
      <c r="W343" s="95">
        <f>IF(U342=3,W339+1,IF(U342=0,0,W339))</f>
        <v>36</v>
      </c>
      <c r="X343" s="95">
        <f>IF(U342=1,X339+1,X339)</f>
        <v>0</v>
      </c>
    </row>
    <row r="344" spans="1:24" ht="21" customHeight="1" thickBot="1">
      <c r="A344" s="6"/>
      <c r="B344" s="7"/>
      <c r="C344" s="7"/>
      <c r="D344" s="75">
        <v>0.82708333333333339</v>
      </c>
      <c r="E344" s="17">
        <v>80.64</v>
      </c>
      <c r="F344" s="91">
        <v>-0.01</v>
      </c>
      <c r="G344" s="108">
        <v>20000</v>
      </c>
      <c r="H344" s="92">
        <v>0.1</v>
      </c>
      <c r="I344" s="56">
        <f>E344+F344</f>
        <v>80.63</v>
      </c>
      <c r="J344" s="57">
        <f>I344+H342</f>
        <v>80.709999999999994</v>
      </c>
      <c r="K344" s="57">
        <f>I344-H344</f>
        <v>80.53</v>
      </c>
      <c r="L344" s="53">
        <v>1</v>
      </c>
      <c r="M344" s="53" t="s">
        <v>47</v>
      </c>
      <c r="N344" s="8">
        <v>-2040</v>
      </c>
      <c r="O344" s="8">
        <f>IF(L344&lt;&gt;"",IF(M344="○",100,IF(M344="×",-100,"")),"")</f>
        <v>-100</v>
      </c>
      <c r="P344" s="54" t="str">
        <f>IF(M344="○","勝",IF(M344="×","敗",""))</f>
        <v>敗</v>
      </c>
      <c r="U344" s="95"/>
      <c r="V344" s="95"/>
      <c r="W344" s="95"/>
      <c r="X344" s="95"/>
    </row>
    <row r="345" spans="1:24" ht="21" customHeight="1">
      <c r="A345" s="26" t="s">
        <v>0</v>
      </c>
      <c r="B345" s="38" t="s">
        <v>33</v>
      </c>
      <c r="C345" s="38" t="s">
        <v>34</v>
      </c>
      <c r="D345" s="88" t="s">
        <v>26</v>
      </c>
      <c r="E345" s="25" t="s">
        <v>31</v>
      </c>
      <c r="F345" s="88" t="s">
        <v>27</v>
      </c>
      <c r="G345" s="86" t="s">
        <v>28</v>
      </c>
      <c r="H345" s="18" t="s">
        <v>10</v>
      </c>
      <c r="I345" s="41" t="s">
        <v>19</v>
      </c>
      <c r="J345" s="40" t="s">
        <v>21</v>
      </c>
      <c r="K345" s="40" t="s">
        <v>22</v>
      </c>
      <c r="L345" s="82" t="s">
        <v>14</v>
      </c>
      <c r="M345" s="36" t="s">
        <v>15</v>
      </c>
      <c r="N345" s="33" t="s">
        <v>16</v>
      </c>
      <c r="O345" s="33" t="s">
        <v>12</v>
      </c>
      <c r="P345" s="34" t="s">
        <v>13</v>
      </c>
      <c r="Q345" s="176"/>
      <c r="R345" s="138"/>
      <c r="S345" s="138"/>
      <c r="T345" s="139"/>
      <c r="U345" s="95"/>
      <c r="V345" s="95"/>
      <c r="W345" s="95"/>
      <c r="X345" s="95"/>
    </row>
    <row r="346" spans="1:24" ht="21" customHeight="1">
      <c r="A346" s="4"/>
      <c r="B346" s="58"/>
      <c r="C346" s="58"/>
      <c r="D346" s="74">
        <v>0.83333333333333337</v>
      </c>
      <c r="E346" s="16">
        <v>79.117999999999995</v>
      </c>
      <c r="F346" s="90">
        <v>0</v>
      </c>
      <c r="G346" s="42">
        <v>20000</v>
      </c>
      <c r="H346" s="30">
        <v>0.08</v>
      </c>
      <c r="I346" s="24">
        <v>79.09</v>
      </c>
      <c r="J346" s="2">
        <f>I346-H346</f>
        <v>79.010000000000005</v>
      </c>
      <c r="K346" s="2">
        <f>I346+H348</f>
        <v>79.19</v>
      </c>
      <c r="L346" s="47">
        <v>1</v>
      </c>
      <c r="M346" s="47" t="s">
        <v>45</v>
      </c>
      <c r="N346" s="1">
        <f>IF(M346="○",H346*G346,IF(M346="×",-H346*G346,""))</f>
        <v>1600</v>
      </c>
      <c r="O346" s="1">
        <f>IF(L346&lt;&gt;"",IF(M346="○",100,IF(M346="×",-100,"")),"")</f>
        <v>100</v>
      </c>
      <c r="P346" s="45" t="str">
        <f>IF(M346="○","勝",IF(M346="×","敗",""))</f>
        <v>勝</v>
      </c>
      <c r="Q346" s="176"/>
      <c r="R346" s="142"/>
      <c r="S346" s="142"/>
      <c r="T346" s="139"/>
      <c r="U346" s="95">
        <f>IF(AND(V346="",W346="")=TRUE,0,IF(AND(V346="勝",W346="敗")=TRUE,1,IF(AND(W346="勝",V346="敗")=TRUE,1,IF(AND(V346="勝",W346="")=TRUE,2,IF(AND(W346="勝",V346="")=TRUE,2,IF(AND(V346="敗",W346="")=TRUE,3,IF(AND(W346="敗",V346="")=TRUE,3,0)))))))</f>
        <v>2</v>
      </c>
      <c r="V346" s="95" t="str">
        <f>IF(L346="","",P346)</f>
        <v>勝</v>
      </c>
      <c r="W346" s="95" t="str">
        <f>IF(L348="","",P348)</f>
        <v/>
      </c>
      <c r="X346" s="95"/>
    </row>
    <row r="347" spans="1:24" ht="21" customHeight="1">
      <c r="A347" s="5">
        <f>A343+1</f>
        <v>85</v>
      </c>
      <c r="B347" s="59">
        <v>40742</v>
      </c>
      <c r="C347" s="60" t="str">
        <f>IF(B347="","",TEXT(B347,"(aaa)"))</f>
        <v>(月)</v>
      </c>
      <c r="D347" s="89" t="s">
        <v>26</v>
      </c>
      <c r="E347" s="27" t="s">
        <v>32</v>
      </c>
      <c r="F347" s="89"/>
      <c r="G347" s="87" t="s">
        <v>28</v>
      </c>
      <c r="H347" s="37" t="s">
        <v>11</v>
      </c>
      <c r="I347" s="83" t="s">
        <v>20</v>
      </c>
      <c r="J347" s="84" t="s">
        <v>21</v>
      </c>
      <c r="K347" s="84" t="s">
        <v>22</v>
      </c>
      <c r="L347" s="85" t="s">
        <v>14</v>
      </c>
      <c r="M347" s="48"/>
      <c r="N347" s="1">
        <v>-6</v>
      </c>
      <c r="O347" s="94">
        <f>IF(AND(O346="",O348="")=TRUE,"",V347/SUM(V347:X347)*100)</f>
        <v>57.647058823529406</v>
      </c>
      <c r="P347" s="45" t="str">
        <f>IF(AND(L346="",L348="")=TRUE,"",V347&amp;"勝"&amp;W347&amp;"敗"&amp;X347&amp;"引")</f>
        <v>49勝36敗0引</v>
      </c>
      <c r="Q347" s="137"/>
      <c r="R347" s="138"/>
      <c r="S347" s="138"/>
      <c r="T347" s="139"/>
      <c r="U347" s="95"/>
      <c r="V347" s="95">
        <f>IF(U346=2,V343+1,IF(U346=0,0,V343))</f>
        <v>49</v>
      </c>
      <c r="W347" s="95">
        <f>IF(U346=3,W343+1,IF(U346=0,0,W343))</f>
        <v>36</v>
      </c>
      <c r="X347" s="95">
        <f>IF(U346=1,X343+1,X343)</f>
        <v>0</v>
      </c>
    </row>
    <row r="348" spans="1:24" ht="21" customHeight="1" thickBot="1">
      <c r="A348" s="6"/>
      <c r="B348" s="7"/>
      <c r="C348" s="7"/>
      <c r="D348" s="75">
        <v>0.6791666666666667</v>
      </c>
      <c r="E348" s="17">
        <v>78.950999999999993</v>
      </c>
      <c r="F348" s="91">
        <v>-0.01</v>
      </c>
      <c r="G348" s="108">
        <v>20000</v>
      </c>
      <c r="H348" s="92">
        <v>0.1</v>
      </c>
      <c r="I348" s="56">
        <f>E348+F348</f>
        <v>78.940999999999988</v>
      </c>
      <c r="J348" s="57">
        <f>I348+H346</f>
        <v>79.020999999999987</v>
      </c>
      <c r="K348" s="57">
        <f>I348-H348</f>
        <v>78.840999999999994</v>
      </c>
      <c r="L348" s="53"/>
      <c r="M348" s="53"/>
      <c r="N348" s="8"/>
      <c r="O348" s="8" t="str">
        <f>IF(L348&lt;&gt;"",IF(M348="○",100,IF(M348="×",-100,"")),"")</f>
        <v/>
      </c>
      <c r="P348" s="54" t="str">
        <f>IF(M348="○","勝",IF(M348="×","敗",""))</f>
        <v/>
      </c>
      <c r="U348" s="95"/>
      <c r="V348" s="95"/>
      <c r="W348" s="95"/>
      <c r="X348" s="95"/>
    </row>
    <row r="349" spans="1:24" ht="21" customHeight="1">
      <c r="A349" s="26" t="s">
        <v>0</v>
      </c>
      <c r="B349" s="38" t="s">
        <v>33</v>
      </c>
      <c r="C349" s="38" t="s">
        <v>34</v>
      </c>
      <c r="D349" s="88" t="s">
        <v>26</v>
      </c>
      <c r="E349" s="25" t="s">
        <v>31</v>
      </c>
      <c r="F349" s="88" t="s">
        <v>27</v>
      </c>
      <c r="G349" s="86" t="s">
        <v>28</v>
      </c>
      <c r="H349" s="18" t="s">
        <v>10</v>
      </c>
      <c r="I349" s="41" t="s">
        <v>19</v>
      </c>
      <c r="J349" s="40" t="s">
        <v>21</v>
      </c>
      <c r="K349" s="40" t="s">
        <v>22</v>
      </c>
      <c r="L349" s="82" t="s">
        <v>14</v>
      </c>
      <c r="M349" s="36" t="s">
        <v>15</v>
      </c>
      <c r="N349" s="33" t="s">
        <v>16</v>
      </c>
      <c r="O349" s="33" t="s">
        <v>12</v>
      </c>
      <c r="P349" s="34" t="s">
        <v>13</v>
      </c>
      <c r="Q349" s="176"/>
      <c r="R349" s="138"/>
      <c r="S349" s="138"/>
      <c r="T349" s="139"/>
      <c r="U349" s="95"/>
      <c r="V349" s="95"/>
      <c r="W349" s="95"/>
      <c r="X349" s="95"/>
    </row>
    <row r="350" spans="1:24" ht="21" customHeight="1">
      <c r="A350" s="4"/>
      <c r="B350" s="58"/>
      <c r="C350" s="58"/>
      <c r="D350" s="74">
        <v>0.63958333333333328</v>
      </c>
      <c r="E350" s="16">
        <v>77.772000000000006</v>
      </c>
      <c r="F350" s="90">
        <v>0.01</v>
      </c>
      <c r="G350" s="42">
        <v>20000</v>
      </c>
      <c r="H350" s="30">
        <v>0.08</v>
      </c>
      <c r="I350" s="24">
        <f>E350+F350</f>
        <v>77.782000000000011</v>
      </c>
      <c r="J350" s="2">
        <f>I350-H350</f>
        <v>77.702000000000012</v>
      </c>
      <c r="K350" s="2">
        <f>I350+H352</f>
        <v>77.882000000000005</v>
      </c>
      <c r="L350" s="47"/>
      <c r="M350" s="47"/>
      <c r="N350" s="1" t="str">
        <f>IF(M350="○",H350*G350,IF(M350="×",-H350*G350,""))</f>
        <v/>
      </c>
      <c r="O350" s="1" t="str">
        <f>IF(L350&lt;&gt;"",IF(M350="○",100,IF(M350="×",-100,"")),"")</f>
        <v/>
      </c>
      <c r="P350" s="45" t="str">
        <f>IF(M350="○","勝",IF(M350="×","敗",""))</f>
        <v/>
      </c>
      <c r="Q350" s="176"/>
      <c r="R350" s="142"/>
      <c r="S350" s="142"/>
      <c r="T350" s="139"/>
      <c r="U350" s="95">
        <f>IF(AND(V350="",W350="")=TRUE,0,IF(AND(V350="勝",W350="敗")=TRUE,1,IF(AND(W350="勝",V350="敗")=TRUE,1,IF(AND(V350="勝",W350="")=TRUE,2,IF(AND(W350="勝",V350="")=TRUE,2,IF(AND(V350="敗",W350="")=TRUE,3,IF(AND(W350="敗",V350="")=TRUE,3,0)))))))</f>
        <v>3</v>
      </c>
      <c r="V350" s="95" t="str">
        <f>IF(L350="","",P350)</f>
        <v/>
      </c>
      <c r="W350" s="95" t="str">
        <f>IF(L352="","",P352)</f>
        <v>敗</v>
      </c>
      <c r="X350" s="95"/>
    </row>
    <row r="351" spans="1:24" ht="21" customHeight="1">
      <c r="A351" s="5">
        <f>A347+1</f>
        <v>86</v>
      </c>
      <c r="B351" s="59">
        <v>40756</v>
      </c>
      <c r="C351" s="60" t="str">
        <f>IF(B351="","",TEXT(B351,"(aaa)"))</f>
        <v>(月)</v>
      </c>
      <c r="D351" s="89" t="s">
        <v>26</v>
      </c>
      <c r="E351" s="27" t="s">
        <v>32</v>
      </c>
      <c r="F351" s="89"/>
      <c r="G351" s="87" t="s">
        <v>28</v>
      </c>
      <c r="H351" s="37" t="s">
        <v>11</v>
      </c>
      <c r="I351" s="83" t="s">
        <v>20</v>
      </c>
      <c r="J351" s="84" t="s">
        <v>21</v>
      </c>
      <c r="K351" s="84" t="s">
        <v>22</v>
      </c>
      <c r="L351" s="85" t="s">
        <v>14</v>
      </c>
      <c r="M351" s="48"/>
      <c r="N351" s="1"/>
      <c r="O351" s="94">
        <f>IF(AND(O350="",O352="")=TRUE,"",V351/SUM(V351:X351)*100)</f>
        <v>56.97674418604651</v>
      </c>
      <c r="P351" s="45" t="str">
        <f>IF(AND(L350="",L352="")=TRUE,"",V351&amp;"勝"&amp;W351&amp;"敗"&amp;X351&amp;"引")</f>
        <v>49勝37敗0引</v>
      </c>
      <c r="Q351" s="137"/>
      <c r="R351" s="138"/>
      <c r="S351" s="138"/>
      <c r="T351" s="139"/>
      <c r="U351" s="95"/>
      <c r="V351" s="95">
        <f>IF(U350=2,V347+1,IF(U350=0,0,V347))</f>
        <v>49</v>
      </c>
      <c r="W351" s="95">
        <f>IF(U350=3,W347+1,IF(U350=0,0,W347))</f>
        <v>37</v>
      </c>
      <c r="X351" s="95">
        <f>IF(U350=1,X347+1,X347)</f>
        <v>0</v>
      </c>
    </row>
    <row r="352" spans="1:24" ht="21" customHeight="1" thickBot="1">
      <c r="A352" s="6"/>
      <c r="B352" s="7"/>
      <c r="C352" s="7"/>
      <c r="D352" s="75">
        <v>0.82430555555555562</v>
      </c>
      <c r="E352" s="17">
        <v>77.173000000000002</v>
      </c>
      <c r="F352" s="91">
        <v>-0.01</v>
      </c>
      <c r="G352" s="108">
        <v>20000</v>
      </c>
      <c r="H352" s="92">
        <v>0.1</v>
      </c>
      <c r="I352" s="56">
        <f>E352+F352</f>
        <v>77.162999999999997</v>
      </c>
      <c r="J352" s="57">
        <f>I352+H350</f>
        <v>77.242999999999995</v>
      </c>
      <c r="K352" s="57">
        <f>I352-H352</f>
        <v>77.063000000000002</v>
      </c>
      <c r="L352" s="53">
        <v>1</v>
      </c>
      <c r="M352" s="53" t="s">
        <v>47</v>
      </c>
      <c r="N352" s="8">
        <v>-2040</v>
      </c>
      <c r="O352" s="8">
        <f>IF(L352&lt;&gt;"",IF(M352="○",100,IF(M352="×",-100,"")),"")</f>
        <v>-100</v>
      </c>
      <c r="P352" s="54" t="str">
        <f>IF(M352="○","勝",IF(M352="×","敗",""))</f>
        <v>敗</v>
      </c>
      <c r="U352" s="95"/>
      <c r="V352" s="95"/>
      <c r="W352" s="95"/>
      <c r="X352" s="95"/>
    </row>
    <row r="353" spans="1:24" ht="21" customHeight="1">
      <c r="A353" s="26" t="s">
        <v>0</v>
      </c>
      <c r="B353" s="38" t="s">
        <v>33</v>
      </c>
      <c r="C353" s="38" t="s">
        <v>34</v>
      </c>
      <c r="D353" s="88" t="s">
        <v>26</v>
      </c>
      <c r="E353" s="25" t="s">
        <v>31</v>
      </c>
      <c r="F353" s="88" t="s">
        <v>27</v>
      </c>
      <c r="G353" s="86" t="s">
        <v>28</v>
      </c>
      <c r="H353" s="18" t="s">
        <v>10</v>
      </c>
      <c r="I353" s="41" t="s">
        <v>19</v>
      </c>
      <c r="J353" s="40" t="s">
        <v>21</v>
      </c>
      <c r="K353" s="40" t="s">
        <v>22</v>
      </c>
      <c r="L353" s="82" t="s">
        <v>14</v>
      </c>
      <c r="M353" s="36" t="s">
        <v>15</v>
      </c>
      <c r="N353" s="33" t="s">
        <v>16</v>
      </c>
      <c r="O353" s="33" t="s">
        <v>12</v>
      </c>
      <c r="P353" s="34" t="s">
        <v>13</v>
      </c>
      <c r="Q353" s="176"/>
      <c r="R353" s="138"/>
      <c r="S353" s="138"/>
      <c r="T353" s="139"/>
      <c r="U353" s="95"/>
      <c r="V353" s="95"/>
      <c r="W353" s="95"/>
      <c r="X353" s="95"/>
    </row>
    <row r="354" spans="1:24" ht="21" customHeight="1">
      <c r="A354" s="4"/>
      <c r="B354" s="58"/>
      <c r="C354" s="58"/>
      <c r="D354" s="74">
        <v>0.65416666666666667</v>
      </c>
      <c r="E354" s="16">
        <v>77.947999999999993</v>
      </c>
      <c r="F354" s="90">
        <v>0.01</v>
      </c>
      <c r="G354" s="42">
        <v>20000</v>
      </c>
      <c r="H354" s="30">
        <v>0.08</v>
      </c>
      <c r="I354" s="24">
        <f>E354+F354</f>
        <v>77.957999999999998</v>
      </c>
      <c r="J354" s="2">
        <f>I354-H354</f>
        <v>77.878</v>
      </c>
      <c r="K354" s="2">
        <f>I354+H356</f>
        <v>78.057999999999993</v>
      </c>
      <c r="L354" s="47"/>
      <c r="M354" s="47"/>
      <c r="N354" s="1" t="str">
        <f>IF(M354="○",H354*G354,IF(M354="×",-H354*G354,""))</f>
        <v/>
      </c>
      <c r="O354" s="1" t="str">
        <f>IF(L354&lt;&gt;"",IF(M354="○",100,IF(M354="×",-100,"")),"")</f>
        <v/>
      </c>
      <c r="P354" s="45" t="str">
        <f>IF(M354="○","勝",IF(M354="×","敗",""))</f>
        <v/>
      </c>
      <c r="Q354" s="137"/>
      <c r="R354" s="142"/>
      <c r="S354" s="142"/>
      <c r="T354" s="139"/>
      <c r="U354" s="95">
        <f>IF(AND(V354="",W354="")=TRUE,0,IF(AND(V354="勝",W354="敗")=TRUE,1,IF(AND(W354="勝",V354="敗")=TRUE,1,IF(AND(V354="勝",W354="")=TRUE,2,IF(AND(W354="勝",V354="")=TRUE,2,IF(AND(V354="敗",W354="")=TRUE,3,IF(AND(W354="敗",V354="")=TRUE,3,0)))))))</f>
        <v>2</v>
      </c>
      <c r="V354" s="95" t="str">
        <f>IF(L354="","",P354)</f>
        <v/>
      </c>
      <c r="W354" s="95" t="str">
        <f>IF(L356="","",P356)</f>
        <v>勝</v>
      </c>
      <c r="X354" s="95"/>
    </row>
    <row r="355" spans="1:24" ht="21" customHeight="1">
      <c r="A355" s="5">
        <f>A351+1</f>
        <v>87</v>
      </c>
      <c r="B355" s="59">
        <v>40763</v>
      </c>
      <c r="C355" s="60" t="str">
        <f>IF(B355="","",TEXT(B355,"(aaa)"))</f>
        <v>(月)</v>
      </c>
      <c r="D355" s="89" t="s">
        <v>26</v>
      </c>
      <c r="E355" s="27" t="s">
        <v>32</v>
      </c>
      <c r="F355" s="89"/>
      <c r="G355" s="87" t="s">
        <v>28</v>
      </c>
      <c r="H355" s="37" t="s">
        <v>11</v>
      </c>
      <c r="I355" s="83" t="s">
        <v>20</v>
      </c>
      <c r="J355" s="84" t="s">
        <v>21</v>
      </c>
      <c r="K355" s="84" t="s">
        <v>22</v>
      </c>
      <c r="L355" s="85" t="s">
        <v>14</v>
      </c>
      <c r="M355" s="48"/>
      <c r="N355" s="1"/>
      <c r="O355" s="94">
        <f>IF(AND(O354="",O356="")=TRUE,"",V355/SUM(V355:X355)*100)</f>
        <v>57.47126436781609</v>
      </c>
      <c r="P355" s="45" t="str">
        <f>IF(AND(L354="",L356="")=TRUE,"",V355&amp;"勝"&amp;W355&amp;"敗"&amp;X355&amp;"引")</f>
        <v>50勝37敗0引</v>
      </c>
      <c r="Q355" s="137"/>
      <c r="R355" s="138"/>
      <c r="S355" s="138"/>
      <c r="T355" s="139"/>
      <c r="U355" s="95"/>
      <c r="V355" s="95">
        <f>IF(U354=2,V351+1,IF(U354=0,0,V351))</f>
        <v>50</v>
      </c>
      <c r="W355" s="95">
        <f>IF(U354=3,W351+1,IF(U354=0,0,W351))</f>
        <v>37</v>
      </c>
      <c r="X355" s="95">
        <f>IF(U354=1,X351+1,X351)</f>
        <v>0</v>
      </c>
    </row>
    <row r="356" spans="1:24" ht="21" customHeight="1" thickBot="1">
      <c r="A356" s="6"/>
      <c r="B356" s="7"/>
      <c r="C356" s="7"/>
      <c r="D356" s="75">
        <v>0.80208333333333337</v>
      </c>
      <c r="E356" s="17">
        <v>77.555000000000007</v>
      </c>
      <c r="F356" s="91">
        <v>-0.01</v>
      </c>
      <c r="G356" s="108">
        <v>20000</v>
      </c>
      <c r="H356" s="92">
        <v>0.1</v>
      </c>
      <c r="I356" s="56">
        <f>E356+F356</f>
        <v>77.545000000000002</v>
      </c>
      <c r="J356" s="57">
        <f>I356+H354</f>
        <v>77.625</v>
      </c>
      <c r="K356" s="57">
        <f>I356-H356</f>
        <v>77.445000000000007</v>
      </c>
      <c r="L356" s="53">
        <v>1</v>
      </c>
      <c r="M356" s="53" t="s">
        <v>45</v>
      </c>
      <c r="N356" s="8">
        <v>1600</v>
      </c>
      <c r="O356" s="8">
        <f>IF(L356&lt;&gt;"",IF(M356="○",100,IF(M356="×",-100,"")),"")</f>
        <v>100</v>
      </c>
      <c r="P356" s="54" t="str">
        <f>IF(M356="○","勝",IF(M356="×","敗",""))</f>
        <v>勝</v>
      </c>
      <c r="U356" s="95"/>
      <c r="V356" s="95"/>
      <c r="W356" s="95"/>
      <c r="X356" s="95"/>
    </row>
    <row r="357" spans="1:24" ht="21" customHeight="1">
      <c r="A357" s="26" t="s">
        <v>0</v>
      </c>
      <c r="B357" s="38" t="s">
        <v>33</v>
      </c>
      <c r="C357" s="38" t="s">
        <v>34</v>
      </c>
      <c r="D357" s="88" t="s">
        <v>26</v>
      </c>
      <c r="E357" s="25" t="s">
        <v>31</v>
      </c>
      <c r="F357" s="88" t="s">
        <v>27</v>
      </c>
      <c r="G357" s="86" t="s">
        <v>28</v>
      </c>
      <c r="H357" s="18" t="s">
        <v>10</v>
      </c>
      <c r="I357" s="41" t="s">
        <v>19</v>
      </c>
      <c r="J357" s="40" t="s">
        <v>21</v>
      </c>
      <c r="K357" s="40" t="s">
        <v>22</v>
      </c>
      <c r="L357" s="82" t="s">
        <v>14</v>
      </c>
      <c r="M357" s="36" t="s">
        <v>15</v>
      </c>
      <c r="N357" s="33" t="s">
        <v>16</v>
      </c>
      <c r="O357" s="33" t="s">
        <v>12</v>
      </c>
      <c r="P357" s="34" t="s">
        <v>13</v>
      </c>
      <c r="Q357" s="176"/>
      <c r="R357" s="138"/>
      <c r="S357" s="138"/>
      <c r="T357" s="139"/>
      <c r="U357" s="95"/>
      <c r="V357" s="95"/>
      <c r="W357" s="95"/>
      <c r="X357" s="95"/>
    </row>
    <row r="358" spans="1:24" ht="21" customHeight="1">
      <c r="A358" s="4"/>
      <c r="B358" s="58"/>
      <c r="C358" s="58"/>
      <c r="D358" s="74">
        <v>0.63541666666666663</v>
      </c>
      <c r="E358" s="16">
        <v>76.948999999999998</v>
      </c>
      <c r="F358" s="90">
        <v>0.01</v>
      </c>
      <c r="G358" s="42">
        <v>20000</v>
      </c>
      <c r="H358" s="30">
        <v>0.08</v>
      </c>
      <c r="I358" s="24">
        <f>E358+F358</f>
        <v>76.959000000000003</v>
      </c>
      <c r="J358" s="2">
        <f>I358-H358</f>
        <v>76.879000000000005</v>
      </c>
      <c r="K358" s="2">
        <f>I358+H360</f>
        <v>77.058999999999997</v>
      </c>
      <c r="L358" s="47"/>
      <c r="M358" s="47"/>
      <c r="N358" s="1" t="str">
        <f>IF(M358="○",H358*G358,IF(M358="×",-H358*G358,""))</f>
        <v/>
      </c>
      <c r="O358" s="1" t="str">
        <f>IF(L358&lt;&gt;"",IF(M358="○",100,IF(M358="×",-100,"")),"")</f>
        <v/>
      </c>
      <c r="P358" s="45" t="str">
        <f>IF(M358="○","勝",IF(M358="×","敗",""))</f>
        <v/>
      </c>
      <c r="Q358" s="176"/>
      <c r="R358" s="142"/>
      <c r="S358" s="142"/>
      <c r="T358" s="139"/>
      <c r="U358" s="95">
        <f>IF(AND(V358="",W358="")=TRUE,0,IF(AND(V358="勝",W358="敗")=TRUE,1,IF(AND(W358="勝",V358="敗")=TRUE,1,IF(AND(V358="勝",W358="")=TRUE,2,IF(AND(W358="勝",V358="")=TRUE,2,IF(AND(V358="敗",W358="")=TRUE,3,IF(AND(W358="敗",V358="")=TRUE,3,0)))))))</f>
        <v>3</v>
      </c>
      <c r="V358" s="95" t="str">
        <f>IF(L358="","",P358)</f>
        <v/>
      </c>
      <c r="W358" s="95" t="str">
        <f>IF(L360="","",P360)</f>
        <v>敗</v>
      </c>
      <c r="X358" s="95"/>
    </row>
    <row r="359" spans="1:24" ht="21" customHeight="1">
      <c r="A359" s="5">
        <f>A355+1</f>
        <v>88</v>
      </c>
      <c r="B359" s="59">
        <v>40770</v>
      </c>
      <c r="C359" s="60" t="str">
        <f>IF(B359="","",TEXT(B359,"(aaa)"))</f>
        <v>(月)</v>
      </c>
      <c r="D359" s="89" t="s">
        <v>26</v>
      </c>
      <c r="E359" s="27" t="s">
        <v>32</v>
      </c>
      <c r="F359" s="89"/>
      <c r="G359" s="87" t="s">
        <v>28</v>
      </c>
      <c r="H359" s="37" t="s">
        <v>11</v>
      </c>
      <c r="I359" s="83" t="s">
        <v>20</v>
      </c>
      <c r="J359" s="84" t="s">
        <v>21</v>
      </c>
      <c r="K359" s="84" t="s">
        <v>22</v>
      </c>
      <c r="L359" s="85" t="s">
        <v>14</v>
      </c>
      <c r="M359" s="48"/>
      <c r="N359" s="1"/>
      <c r="O359" s="94">
        <f>IF(AND(O358="",O360="")=TRUE,"",V359/SUM(V359:X359)*100)</f>
        <v>56.81818181818182</v>
      </c>
      <c r="P359" s="45" t="str">
        <f>IF(AND(L358="",L360="")=TRUE,"",V359&amp;"勝"&amp;W359&amp;"敗"&amp;X359&amp;"引")</f>
        <v>50勝38敗0引</v>
      </c>
      <c r="Q359" s="137"/>
      <c r="R359" s="138"/>
      <c r="S359" s="138"/>
      <c r="T359" s="139"/>
      <c r="U359" s="95"/>
      <c r="V359" s="95">
        <f>IF(U358=2,V355+1,IF(U358=0,0,V355))</f>
        <v>50</v>
      </c>
      <c r="W359" s="95">
        <f>IF(U358=3,W355+1,IF(U358=0,0,W355))</f>
        <v>38</v>
      </c>
      <c r="X359" s="95">
        <f>IF(U358=1,X355+1,X355)</f>
        <v>0</v>
      </c>
    </row>
    <row r="360" spans="1:24" ht="21" customHeight="1" thickBot="1">
      <c r="A360" s="6"/>
      <c r="B360" s="7"/>
      <c r="C360" s="7"/>
      <c r="D360" s="75">
        <v>0.73541666666666661</v>
      </c>
      <c r="E360" s="17">
        <v>76.792000000000002</v>
      </c>
      <c r="F360" s="91">
        <v>-0.01</v>
      </c>
      <c r="G360" s="108">
        <v>20000</v>
      </c>
      <c r="H360" s="92">
        <v>0.1</v>
      </c>
      <c r="I360" s="56">
        <f>E360+F360</f>
        <v>76.781999999999996</v>
      </c>
      <c r="J360" s="57">
        <f>I360+H358</f>
        <v>76.861999999999995</v>
      </c>
      <c r="K360" s="57">
        <f>I360-H360</f>
        <v>76.682000000000002</v>
      </c>
      <c r="L360" s="53">
        <v>1</v>
      </c>
      <c r="M360" s="53" t="s">
        <v>47</v>
      </c>
      <c r="N360" s="8">
        <v>-2460</v>
      </c>
      <c r="O360" s="8">
        <f>IF(L360&lt;&gt;"",IF(M360="○",100,IF(M360="×",-100,"")),"")</f>
        <v>-100</v>
      </c>
      <c r="P360" s="54" t="str">
        <f>IF(M360="○","勝",IF(M360="×","敗",""))</f>
        <v>敗</v>
      </c>
      <c r="U360" s="95"/>
      <c r="V360" s="95"/>
      <c r="W360" s="95"/>
      <c r="X360" s="95"/>
    </row>
    <row r="361" spans="1:24" ht="21" customHeight="1">
      <c r="A361" s="26" t="s">
        <v>0</v>
      </c>
      <c r="B361" s="38" t="s">
        <v>33</v>
      </c>
      <c r="C361" s="38" t="s">
        <v>34</v>
      </c>
      <c r="D361" s="88" t="s">
        <v>26</v>
      </c>
      <c r="E361" s="25" t="s">
        <v>31</v>
      </c>
      <c r="F361" s="88" t="s">
        <v>27</v>
      </c>
      <c r="G361" s="86" t="s">
        <v>28</v>
      </c>
      <c r="H361" s="18" t="s">
        <v>10</v>
      </c>
      <c r="I361" s="41" t="s">
        <v>19</v>
      </c>
      <c r="J361" s="40" t="s">
        <v>21</v>
      </c>
      <c r="K361" s="40" t="s">
        <v>22</v>
      </c>
      <c r="L361" s="82" t="s">
        <v>14</v>
      </c>
      <c r="M361" s="36" t="s">
        <v>15</v>
      </c>
      <c r="N361" s="33" t="s">
        <v>16</v>
      </c>
      <c r="O361" s="33" t="s">
        <v>12</v>
      </c>
      <c r="P361" s="34" t="s">
        <v>13</v>
      </c>
      <c r="Q361" s="176"/>
      <c r="R361" s="138"/>
      <c r="S361" s="138"/>
      <c r="T361" s="139"/>
      <c r="U361" s="95"/>
      <c r="V361" s="95"/>
      <c r="W361" s="95"/>
      <c r="X361" s="95"/>
    </row>
    <row r="362" spans="1:24" ht="21" customHeight="1">
      <c r="A362" s="4"/>
      <c r="B362" s="58"/>
      <c r="C362" s="58"/>
      <c r="D362" s="74">
        <v>0.64583333333333337</v>
      </c>
      <c r="E362" s="16">
        <v>76.742000000000004</v>
      </c>
      <c r="F362" s="90">
        <v>0.01</v>
      </c>
      <c r="G362" s="42">
        <v>20000</v>
      </c>
      <c r="H362" s="30">
        <v>0.08</v>
      </c>
      <c r="I362" s="24">
        <f>E362+F362</f>
        <v>76.75200000000001</v>
      </c>
      <c r="J362" s="2">
        <f>I362-H362</f>
        <v>76.672000000000011</v>
      </c>
      <c r="K362" s="2">
        <f>I362+H364</f>
        <v>76.852000000000004</v>
      </c>
      <c r="L362" s="47">
        <v>1</v>
      </c>
      <c r="M362" s="47" t="s">
        <v>47</v>
      </c>
      <c r="N362" s="1">
        <v>-2120</v>
      </c>
      <c r="O362" s="1">
        <f>IF(L362&lt;&gt;"",IF(M362="○",100,IF(M362="×",-100,"")),"")</f>
        <v>-100</v>
      </c>
      <c r="P362" s="45" t="str">
        <f>IF(M362="○","勝",IF(M362="×","敗",""))</f>
        <v>敗</v>
      </c>
      <c r="Q362" s="176"/>
      <c r="R362" s="142"/>
      <c r="S362" s="142"/>
      <c r="T362" s="139"/>
      <c r="U362" s="95">
        <f>IF(AND(V362="",W362="")=TRUE,0,IF(AND(V362="勝",W362="敗")=TRUE,1,IF(AND(W362="勝",V362="敗")=TRUE,1,IF(AND(V362="勝",W362="")=TRUE,2,IF(AND(W362="勝",V362="")=TRUE,2,IF(AND(V362="敗",W362="")=TRUE,3,IF(AND(W362="敗",V362="")=TRUE,3,0)))))))</f>
        <v>3</v>
      </c>
      <c r="V362" s="95" t="str">
        <f>IF(L362="","",P362)</f>
        <v>敗</v>
      </c>
      <c r="W362" s="95" t="str">
        <f>IF(L364="","",P364)</f>
        <v/>
      </c>
      <c r="X362" s="95"/>
    </row>
    <row r="363" spans="1:24" ht="21" customHeight="1">
      <c r="A363" s="5">
        <f>A359+1</f>
        <v>89</v>
      </c>
      <c r="B363" s="59">
        <v>40784</v>
      </c>
      <c r="C363" s="60" t="str">
        <f>IF(B363="","",TEXT(B363,"(aaa)"))</f>
        <v>(月)</v>
      </c>
      <c r="D363" s="89" t="s">
        <v>26</v>
      </c>
      <c r="E363" s="27" t="s">
        <v>32</v>
      </c>
      <c r="F363" s="89"/>
      <c r="G363" s="87" t="s">
        <v>28</v>
      </c>
      <c r="H363" s="37" t="s">
        <v>11</v>
      </c>
      <c r="I363" s="83" t="s">
        <v>20</v>
      </c>
      <c r="J363" s="84" t="s">
        <v>21</v>
      </c>
      <c r="K363" s="84" t="s">
        <v>22</v>
      </c>
      <c r="L363" s="85" t="s">
        <v>14</v>
      </c>
      <c r="M363" s="48"/>
      <c r="N363" s="1"/>
      <c r="O363" s="94">
        <f>IF(AND(O362="",O364="")=TRUE,"",V363/SUM(V363:X363)*100)</f>
        <v>56.17977528089888</v>
      </c>
      <c r="P363" s="45" t="str">
        <f>IF(AND(L362="",L364="")=TRUE,"",V363&amp;"勝"&amp;W363&amp;"敗"&amp;X363&amp;"引")</f>
        <v>50勝39敗0引</v>
      </c>
      <c r="Q363" s="137"/>
      <c r="R363" s="138"/>
      <c r="S363" s="138"/>
      <c r="T363" s="139"/>
      <c r="U363" s="95"/>
      <c r="V363" s="95">
        <f>IF(U362=2,V359+1,IF(U362=0,0,V359))</f>
        <v>50</v>
      </c>
      <c r="W363" s="95">
        <f>IF(U362=3,W359+1,IF(U362=0,0,W359))</f>
        <v>39</v>
      </c>
      <c r="X363" s="95">
        <f>IF(U362=1,X359+1,X359)</f>
        <v>0</v>
      </c>
    </row>
    <row r="364" spans="1:24" ht="21" customHeight="1" thickBot="1">
      <c r="A364" s="6"/>
      <c r="B364" s="7"/>
      <c r="C364" s="7"/>
      <c r="D364" s="75">
        <v>0.7416666666666667</v>
      </c>
      <c r="E364" s="17">
        <v>76.572999999999993</v>
      </c>
      <c r="F364" s="91">
        <v>-0.01</v>
      </c>
      <c r="G364" s="108">
        <v>20000</v>
      </c>
      <c r="H364" s="92">
        <v>0.1</v>
      </c>
      <c r="I364" s="56">
        <f>E364+F364</f>
        <v>76.562999999999988</v>
      </c>
      <c r="J364" s="57">
        <f>I364+H362</f>
        <v>76.642999999999986</v>
      </c>
      <c r="K364" s="57">
        <f>I364-H364</f>
        <v>76.462999999999994</v>
      </c>
      <c r="L364" s="53"/>
      <c r="M364" s="53"/>
      <c r="N364" s="8"/>
      <c r="O364" s="8" t="str">
        <f>IF(L364&lt;&gt;"",IF(M364="○",100,IF(M364="×",-100,"")),"")</f>
        <v/>
      </c>
      <c r="P364" s="54" t="str">
        <f>IF(M364="○","勝",IF(M364="×","敗",""))</f>
        <v/>
      </c>
      <c r="U364" s="95"/>
      <c r="V364" s="95"/>
      <c r="W364" s="95"/>
      <c r="X364" s="95"/>
    </row>
    <row r="365" spans="1:24" ht="21" customHeight="1">
      <c r="A365" s="26" t="s">
        <v>0</v>
      </c>
      <c r="B365" s="38" t="s">
        <v>33</v>
      </c>
      <c r="C365" s="38" t="s">
        <v>34</v>
      </c>
      <c r="D365" s="88" t="s">
        <v>26</v>
      </c>
      <c r="E365" s="25" t="s">
        <v>31</v>
      </c>
      <c r="F365" s="88" t="s">
        <v>27</v>
      </c>
      <c r="G365" s="86" t="s">
        <v>28</v>
      </c>
      <c r="H365" s="18" t="s">
        <v>10</v>
      </c>
      <c r="I365" s="41" t="s">
        <v>19</v>
      </c>
      <c r="J365" s="40" t="s">
        <v>21</v>
      </c>
      <c r="K365" s="40" t="s">
        <v>22</v>
      </c>
      <c r="L365" s="82" t="s">
        <v>14</v>
      </c>
      <c r="M365" s="36" t="s">
        <v>15</v>
      </c>
      <c r="N365" s="33" t="s">
        <v>16</v>
      </c>
      <c r="O365" s="33" t="s">
        <v>12</v>
      </c>
      <c r="P365" s="34" t="s">
        <v>13</v>
      </c>
      <c r="Q365" s="176"/>
      <c r="R365" s="138"/>
      <c r="S365" s="138"/>
      <c r="T365" s="139"/>
      <c r="U365" s="95"/>
      <c r="V365" s="95"/>
      <c r="W365" s="95"/>
      <c r="X365" s="95"/>
    </row>
    <row r="366" spans="1:24" ht="21" customHeight="1">
      <c r="A366" s="4"/>
      <c r="B366" s="58"/>
      <c r="C366" s="58"/>
      <c r="D366" s="74">
        <v>0.62708333333333333</v>
      </c>
      <c r="E366" s="16">
        <v>76.83</v>
      </c>
      <c r="F366" s="90">
        <v>0.01</v>
      </c>
      <c r="G366" s="42">
        <v>10000</v>
      </c>
      <c r="H366" s="30">
        <v>0.08</v>
      </c>
      <c r="I366" s="24">
        <f>E366+F366</f>
        <v>76.84</v>
      </c>
      <c r="J366" s="2">
        <f>I366-H366</f>
        <v>76.760000000000005</v>
      </c>
      <c r="K366" s="2">
        <f>I366+H368</f>
        <v>76.94</v>
      </c>
      <c r="L366" s="47"/>
      <c r="M366" s="47"/>
      <c r="N366" s="1" t="str">
        <f>IF(M366="○",H366*G366,IF(M366="×",-H366*G366,""))</f>
        <v/>
      </c>
      <c r="O366" s="1" t="str">
        <f>IF(L366&lt;&gt;"",IF(M366="○",100,IF(M366="×",-100,"")),"")</f>
        <v/>
      </c>
      <c r="P366" s="45" t="str">
        <f>IF(M366="○","勝",IF(M366="×","敗",""))</f>
        <v/>
      </c>
      <c r="Q366" s="176"/>
      <c r="R366" s="142"/>
      <c r="S366" s="142"/>
      <c r="T366" s="139"/>
      <c r="U366" s="95">
        <f>IF(AND(V366="",W366="")=TRUE,0,IF(AND(V366="勝",W366="敗")=TRUE,1,IF(AND(W366="勝",V366="敗")=TRUE,1,IF(AND(V366="勝",W366="")=TRUE,2,IF(AND(W366="勝",V366="")=TRUE,2,IF(AND(V366="敗",W366="")=TRUE,3,IF(AND(W366="敗",V366="")=TRUE,3,0)))))))</f>
        <v>2</v>
      </c>
      <c r="V366" s="95" t="str">
        <f>IF(L366="","",P366)</f>
        <v/>
      </c>
      <c r="W366" s="95" t="str">
        <f>IF(L368="","",P368)</f>
        <v>勝</v>
      </c>
      <c r="X366" s="95"/>
    </row>
    <row r="367" spans="1:24" ht="21" customHeight="1">
      <c r="A367" s="5">
        <f>A363+1</f>
        <v>90</v>
      </c>
      <c r="B367" s="59">
        <v>40785</v>
      </c>
      <c r="C367" s="60" t="str">
        <f>IF(B367="","",TEXT(B367,"(aaa)"))</f>
        <v>(火)</v>
      </c>
      <c r="D367" s="89" t="s">
        <v>26</v>
      </c>
      <c r="E367" s="27" t="s">
        <v>32</v>
      </c>
      <c r="F367" s="89"/>
      <c r="G367" s="87" t="s">
        <v>28</v>
      </c>
      <c r="H367" s="37" t="s">
        <v>11</v>
      </c>
      <c r="I367" s="83" t="s">
        <v>20</v>
      </c>
      <c r="J367" s="84" t="s">
        <v>21</v>
      </c>
      <c r="K367" s="84" t="s">
        <v>22</v>
      </c>
      <c r="L367" s="85" t="s">
        <v>14</v>
      </c>
      <c r="M367" s="48"/>
      <c r="N367" s="1"/>
      <c r="O367" s="94">
        <f>IF(AND(O366="",O368="")=TRUE,"",V367/SUM(V367:X367)*100)</f>
        <v>56.666666666666664</v>
      </c>
      <c r="P367" s="45" t="str">
        <f>IF(AND(L366="",L368="")=TRUE,"",V367&amp;"勝"&amp;W367&amp;"敗"&amp;X367&amp;"引")</f>
        <v>51勝39敗0引</v>
      </c>
      <c r="Q367" s="137"/>
      <c r="R367" s="138"/>
      <c r="S367" s="138"/>
      <c r="T367" s="139"/>
      <c r="U367" s="95"/>
      <c r="V367" s="95">
        <f>IF(U366=2,V363+1,IF(U366=0,0,V363))</f>
        <v>51</v>
      </c>
      <c r="W367" s="95">
        <f>IF(U366=3,W363+1,IF(U366=0,0,W363))</f>
        <v>39</v>
      </c>
      <c r="X367" s="95">
        <f>IF(U366=1,X363+1,X363)</f>
        <v>0</v>
      </c>
    </row>
    <row r="368" spans="1:24" ht="21" customHeight="1" thickBot="1">
      <c r="A368" s="6"/>
      <c r="B368" s="7"/>
      <c r="C368" s="7"/>
      <c r="D368" s="75">
        <v>0.65833333333333333</v>
      </c>
      <c r="E368" s="17">
        <v>76.650000000000006</v>
      </c>
      <c r="F368" s="91">
        <v>-0.01</v>
      </c>
      <c r="G368" s="108">
        <v>10000</v>
      </c>
      <c r="H368" s="92">
        <v>0.1</v>
      </c>
      <c r="I368" s="56">
        <f>E368+F368</f>
        <v>76.64</v>
      </c>
      <c r="J368" s="57">
        <f>I368+H366</f>
        <v>76.72</v>
      </c>
      <c r="K368" s="57">
        <f>I368-H368</f>
        <v>76.540000000000006</v>
      </c>
      <c r="L368" s="53">
        <v>1</v>
      </c>
      <c r="M368" s="53" t="s">
        <v>45</v>
      </c>
      <c r="N368" s="8">
        <v>800</v>
      </c>
      <c r="O368" s="8">
        <f>IF(L368&lt;&gt;"",IF(M368="○",100,IF(M368="×",-100,"")),"")</f>
        <v>100</v>
      </c>
      <c r="P368" s="54" t="str">
        <f>IF(M368="○","勝",IF(M368="×","敗",""))</f>
        <v>勝</v>
      </c>
      <c r="U368" s="95"/>
      <c r="V368" s="95"/>
      <c r="W368" s="95"/>
      <c r="X368" s="95"/>
    </row>
    <row r="369" spans="1:24" ht="21" customHeight="1">
      <c r="A369" s="26" t="s">
        <v>0</v>
      </c>
      <c r="B369" s="38" t="s">
        <v>33</v>
      </c>
      <c r="C369" s="38" t="s">
        <v>34</v>
      </c>
      <c r="D369" s="88" t="s">
        <v>26</v>
      </c>
      <c r="E369" s="25" t="s">
        <v>31</v>
      </c>
      <c r="F369" s="88" t="s">
        <v>27</v>
      </c>
      <c r="G369" s="86" t="s">
        <v>28</v>
      </c>
      <c r="H369" s="18" t="s">
        <v>10</v>
      </c>
      <c r="I369" s="41" t="s">
        <v>19</v>
      </c>
      <c r="J369" s="40" t="s">
        <v>21</v>
      </c>
      <c r="K369" s="40" t="s">
        <v>22</v>
      </c>
      <c r="L369" s="82" t="s">
        <v>14</v>
      </c>
      <c r="M369" s="36" t="s">
        <v>15</v>
      </c>
      <c r="N369" s="33" t="s">
        <v>16</v>
      </c>
      <c r="O369" s="33" t="s">
        <v>12</v>
      </c>
      <c r="P369" s="34" t="s">
        <v>13</v>
      </c>
      <c r="Q369" s="176"/>
      <c r="R369" s="138"/>
      <c r="S369" s="138"/>
      <c r="T369" s="139"/>
      <c r="U369" s="95"/>
      <c r="V369" s="95"/>
      <c r="W369" s="95"/>
      <c r="X369" s="95"/>
    </row>
    <row r="370" spans="1:24" ht="21" customHeight="1">
      <c r="A370" s="4"/>
      <c r="B370" s="58"/>
      <c r="C370" s="58"/>
      <c r="D370" s="74">
        <v>0.72499999999999998</v>
      </c>
      <c r="E370" s="16">
        <v>76.887</v>
      </c>
      <c r="F370" s="90">
        <v>0.01</v>
      </c>
      <c r="G370" s="42">
        <v>20000</v>
      </c>
      <c r="H370" s="30">
        <v>0.08</v>
      </c>
      <c r="I370" s="24">
        <f>E370+F370</f>
        <v>76.897000000000006</v>
      </c>
      <c r="J370" s="2">
        <f>I370-H370</f>
        <v>76.817000000000007</v>
      </c>
      <c r="K370" s="2">
        <f>I370+H372</f>
        <v>76.997</v>
      </c>
      <c r="L370" s="47">
        <v>1</v>
      </c>
      <c r="M370" s="47" t="s">
        <v>45</v>
      </c>
      <c r="N370" s="1">
        <f>IF(M370="○",H370*G370,IF(M370="×",-H370*G370,""))</f>
        <v>1600</v>
      </c>
      <c r="O370" s="1">
        <f>IF(L370&lt;&gt;"",IF(M370="○",100,IF(M370="×",-100,"")),"")</f>
        <v>100</v>
      </c>
      <c r="P370" s="45" t="str">
        <f>IF(M370="○","勝",IF(M370="×","敗",""))</f>
        <v>勝</v>
      </c>
      <c r="Q370" s="137"/>
      <c r="R370" s="142"/>
      <c r="S370" s="142"/>
      <c r="T370" s="139"/>
      <c r="U370" s="95">
        <f>IF(AND(V370="",W370="")=TRUE,0,IF(AND(V370="勝",W370="敗")=TRUE,1,IF(AND(W370="勝",V370="敗")=TRUE,1,IF(AND(V370="勝",W370="")=TRUE,2,IF(AND(W370="勝",V370="")=TRUE,2,IF(AND(V370="敗",W370="")=TRUE,3,IF(AND(W370="敗",V370="")=TRUE,3,0)))))))</f>
        <v>2</v>
      </c>
      <c r="V370" s="95" t="str">
        <f>IF(L370="","",P370)</f>
        <v>勝</v>
      </c>
      <c r="W370" s="95" t="str">
        <f>IF(L372="","",P372)</f>
        <v/>
      </c>
      <c r="X370" s="95"/>
    </row>
    <row r="371" spans="1:24" ht="21" customHeight="1">
      <c r="A371" s="5">
        <f>A367+1</f>
        <v>91</v>
      </c>
      <c r="B371" s="59">
        <v>40791</v>
      </c>
      <c r="C371" s="60" t="str">
        <f>IF(B371="","",TEXT(B371,"(aaa)"))</f>
        <v>(月)</v>
      </c>
      <c r="D371" s="89" t="s">
        <v>26</v>
      </c>
      <c r="E371" s="27" t="s">
        <v>32</v>
      </c>
      <c r="F371" s="89"/>
      <c r="G371" s="87" t="s">
        <v>28</v>
      </c>
      <c r="H371" s="37" t="s">
        <v>11</v>
      </c>
      <c r="I371" s="83" t="s">
        <v>20</v>
      </c>
      <c r="J371" s="84" t="s">
        <v>21</v>
      </c>
      <c r="K371" s="84" t="s">
        <v>22</v>
      </c>
      <c r="L371" s="85" t="s">
        <v>14</v>
      </c>
      <c r="M371" s="48"/>
      <c r="N371" s="1">
        <v>-6</v>
      </c>
      <c r="O371" s="94">
        <f>IF(AND(O370="",O372="")=TRUE,"",V371/SUM(V371:X371)*100)</f>
        <v>57.142857142857139</v>
      </c>
      <c r="P371" s="45" t="str">
        <f>IF(AND(L370="",L372="")=TRUE,"",V371&amp;"勝"&amp;W371&amp;"敗"&amp;X371&amp;"引")</f>
        <v>52勝39敗0引</v>
      </c>
      <c r="Q371" s="137"/>
      <c r="R371" s="138"/>
      <c r="S371" s="138"/>
      <c r="T371" s="139"/>
      <c r="U371" s="95"/>
      <c r="V371" s="95">
        <f>IF(U370=2,V367+1,IF(U370=0,0,V367))</f>
        <v>52</v>
      </c>
      <c r="W371" s="95">
        <f>IF(U370=3,W367+1,IF(U370=0,0,W367))</f>
        <v>39</v>
      </c>
      <c r="X371" s="95">
        <f>IF(U370=1,X367+1,X367)</f>
        <v>0</v>
      </c>
    </row>
    <row r="372" spans="1:24" ht="21" customHeight="1" thickBot="1">
      <c r="A372" s="6"/>
      <c r="B372" s="7"/>
      <c r="C372" s="7"/>
      <c r="D372" s="75">
        <v>0.6333333333333333</v>
      </c>
      <c r="E372" s="17">
        <v>76.710999999999999</v>
      </c>
      <c r="F372" s="91">
        <v>-0.01</v>
      </c>
      <c r="G372" s="108">
        <v>20000</v>
      </c>
      <c r="H372" s="92">
        <v>0.1</v>
      </c>
      <c r="I372" s="56">
        <f>E372+F372</f>
        <v>76.700999999999993</v>
      </c>
      <c r="J372" s="57">
        <f>I372+H370</f>
        <v>76.780999999999992</v>
      </c>
      <c r="K372" s="57">
        <f>I372-H372</f>
        <v>76.600999999999999</v>
      </c>
      <c r="L372" s="53"/>
      <c r="M372" s="53"/>
      <c r="N372" s="8"/>
      <c r="O372" s="8" t="str">
        <f>IF(L372&lt;&gt;"",IF(M372="○",100,IF(M372="×",-100,"")),"")</f>
        <v/>
      </c>
      <c r="P372" s="54" t="str">
        <f>IF(M372="○","勝",IF(M372="×","敗",""))</f>
        <v/>
      </c>
      <c r="U372" s="95"/>
      <c r="V372" s="95"/>
      <c r="W372" s="95"/>
      <c r="X372" s="95"/>
    </row>
    <row r="373" spans="1:24" ht="21" customHeight="1">
      <c r="A373" s="26" t="s">
        <v>0</v>
      </c>
      <c r="B373" s="38" t="s">
        <v>33</v>
      </c>
      <c r="C373" s="38" t="s">
        <v>34</v>
      </c>
      <c r="D373" s="88" t="s">
        <v>26</v>
      </c>
      <c r="E373" s="25" t="s">
        <v>31</v>
      </c>
      <c r="F373" s="88" t="s">
        <v>27</v>
      </c>
      <c r="G373" s="86" t="s">
        <v>28</v>
      </c>
      <c r="H373" s="18" t="s">
        <v>10</v>
      </c>
      <c r="I373" s="41" t="s">
        <v>19</v>
      </c>
      <c r="J373" s="40" t="s">
        <v>21</v>
      </c>
      <c r="K373" s="40" t="s">
        <v>22</v>
      </c>
      <c r="L373" s="82" t="s">
        <v>14</v>
      </c>
      <c r="M373" s="36" t="s">
        <v>15</v>
      </c>
      <c r="N373" s="33" t="s">
        <v>16</v>
      </c>
      <c r="O373" s="33" t="s">
        <v>12</v>
      </c>
      <c r="P373" s="34" t="s">
        <v>13</v>
      </c>
      <c r="Q373" s="176"/>
      <c r="R373" s="138"/>
      <c r="S373" s="138"/>
      <c r="T373" s="139"/>
      <c r="U373" s="95"/>
      <c r="V373" s="95"/>
      <c r="W373" s="95"/>
      <c r="X373" s="95"/>
    </row>
    <row r="374" spans="1:24" ht="21" customHeight="1">
      <c r="A374" s="4"/>
      <c r="B374" s="58"/>
      <c r="C374" s="58"/>
      <c r="D374" s="74">
        <v>0.62708333333333333</v>
      </c>
      <c r="E374" s="16">
        <v>77.155000000000001</v>
      </c>
      <c r="F374" s="90">
        <v>0.01</v>
      </c>
      <c r="G374" s="42">
        <v>10000</v>
      </c>
      <c r="H374" s="30">
        <v>0.08</v>
      </c>
      <c r="I374" s="24">
        <f>E374+F374</f>
        <v>77.165000000000006</v>
      </c>
      <c r="J374" s="2">
        <f>I374-H374</f>
        <v>77.085000000000008</v>
      </c>
      <c r="K374" s="2">
        <f>I374+H376</f>
        <v>77.265000000000001</v>
      </c>
      <c r="L374" s="47">
        <v>1</v>
      </c>
      <c r="M374" s="47" t="s">
        <v>47</v>
      </c>
      <c r="N374" s="1">
        <v>-2000</v>
      </c>
      <c r="O374" s="1">
        <f>IF(L374&lt;&gt;"",IF(M374="○",100,IF(M374="×",-100,"")),"")</f>
        <v>-100</v>
      </c>
      <c r="P374" s="45" t="str">
        <f>IF(M374="○","勝",IF(M374="×","敗",""))</f>
        <v>敗</v>
      </c>
      <c r="Q374" s="176"/>
      <c r="R374" s="142"/>
      <c r="S374" s="142"/>
      <c r="T374" s="139"/>
      <c r="U374" s="95">
        <f>IF(AND(V374="",W374="")=TRUE,0,IF(AND(V374="勝",W374="敗")=TRUE,1,IF(AND(W374="勝",V374="敗")=TRUE,1,IF(AND(V374="勝",W374="")=TRUE,2,IF(AND(W374="勝",V374="")=TRUE,2,IF(AND(V374="敗",W374="")=TRUE,3,IF(AND(W374="敗",V374="")=TRUE,3,0)))))))</f>
        <v>3</v>
      </c>
      <c r="V374" s="95" t="str">
        <f>IF(L374="","",P374)</f>
        <v>敗</v>
      </c>
      <c r="W374" s="95" t="str">
        <f>IF(L376="","",P376)</f>
        <v/>
      </c>
      <c r="X374" s="95"/>
    </row>
    <row r="375" spans="1:24" ht="21" customHeight="1">
      <c r="A375" s="5">
        <f>A371+1</f>
        <v>92</v>
      </c>
      <c r="B375" s="59">
        <v>40798</v>
      </c>
      <c r="C375" s="60" t="str">
        <f>IF(B375="","",TEXT(B375,"(aaa)"))</f>
        <v>(月)</v>
      </c>
      <c r="D375" s="89" t="s">
        <v>26</v>
      </c>
      <c r="E375" s="27" t="s">
        <v>32</v>
      </c>
      <c r="F375" s="89"/>
      <c r="G375" s="87" t="s">
        <v>28</v>
      </c>
      <c r="H375" s="37" t="s">
        <v>11</v>
      </c>
      <c r="I375" s="83" t="s">
        <v>20</v>
      </c>
      <c r="J375" s="84" t="s">
        <v>21</v>
      </c>
      <c r="K375" s="84" t="s">
        <v>22</v>
      </c>
      <c r="L375" s="85" t="s">
        <v>14</v>
      </c>
      <c r="M375" s="48"/>
      <c r="N375" s="1"/>
      <c r="O375" s="94">
        <f>IF(AND(O374="",O376="")=TRUE,"",V375/SUM(V375:X375)*100)</f>
        <v>56.521739130434781</v>
      </c>
      <c r="P375" s="45" t="str">
        <f>IF(AND(L374="",L376="")=TRUE,"",V375&amp;"勝"&amp;W375&amp;"敗"&amp;X375&amp;"引")</f>
        <v>52勝40敗0引</v>
      </c>
      <c r="Q375" s="137"/>
      <c r="R375" s="138"/>
      <c r="S375" s="138"/>
      <c r="T375" s="139"/>
      <c r="U375" s="95"/>
      <c r="V375" s="95">
        <f>IF(U374=2,V371+1,IF(U374=0,0,V371))</f>
        <v>52</v>
      </c>
      <c r="W375" s="95">
        <f>IF(U374=3,W371+1,IF(U374=0,0,W371))</f>
        <v>40</v>
      </c>
      <c r="X375" s="95">
        <f>IF(U374=1,X371+1,X371)</f>
        <v>0</v>
      </c>
    </row>
    <row r="376" spans="1:24" ht="21" customHeight="1" thickBot="1">
      <c r="A376" s="6"/>
      <c r="B376" s="7"/>
      <c r="C376" s="7"/>
      <c r="D376" s="75">
        <v>0.71666666666666667</v>
      </c>
      <c r="E376" s="17">
        <v>76.751999999999995</v>
      </c>
      <c r="F376" s="91">
        <v>-0.01</v>
      </c>
      <c r="G376" s="108">
        <v>10000</v>
      </c>
      <c r="H376" s="92">
        <v>0.1</v>
      </c>
      <c r="I376" s="56">
        <f>E376+F376</f>
        <v>76.74199999999999</v>
      </c>
      <c r="J376" s="57">
        <f>I376+H374</f>
        <v>76.821999999999989</v>
      </c>
      <c r="K376" s="57">
        <f>I376-H376</f>
        <v>76.641999999999996</v>
      </c>
      <c r="L376" s="53"/>
      <c r="M376" s="53"/>
      <c r="N376" s="8"/>
      <c r="O376" s="8" t="str">
        <f>IF(L376&lt;&gt;"",IF(M376="○",100,IF(M376="×",-100,"")),"")</f>
        <v/>
      </c>
      <c r="P376" s="54" t="str">
        <f>IF(M376="○","勝",IF(M376="×","敗",""))</f>
        <v/>
      </c>
      <c r="U376" s="95"/>
      <c r="V376" s="95"/>
      <c r="W376" s="95"/>
      <c r="X376" s="95"/>
    </row>
    <row r="377" spans="1:24" ht="21" customHeight="1">
      <c r="A377" s="26" t="s">
        <v>0</v>
      </c>
      <c r="B377" s="38" t="s">
        <v>33</v>
      </c>
      <c r="C377" s="38" t="s">
        <v>34</v>
      </c>
      <c r="D377" s="88" t="s">
        <v>26</v>
      </c>
      <c r="E377" s="25" t="s">
        <v>31</v>
      </c>
      <c r="F377" s="88" t="s">
        <v>27</v>
      </c>
      <c r="G377" s="86" t="s">
        <v>28</v>
      </c>
      <c r="H377" s="18" t="s">
        <v>10</v>
      </c>
      <c r="I377" s="41" t="s">
        <v>19</v>
      </c>
      <c r="J377" s="40" t="s">
        <v>21</v>
      </c>
      <c r="K377" s="40" t="s">
        <v>22</v>
      </c>
      <c r="L377" s="82" t="s">
        <v>14</v>
      </c>
      <c r="M377" s="36" t="s">
        <v>15</v>
      </c>
      <c r="N377" s="33" t="s">
        <v>16</v>
      </c>
      <c r="O377" s="33" t="s">
        <v>12</v>
      </c>
      <c r="P377" s="34" t="s">
        <v>13</v>
      </c>
      <c r="Q377" s="176"/>
      <c r="R377" s="138"/>
      <c r="S377" s="138"/>
      <c r="T377" s="139"/>
      <c r="U377" s="95"/>
      <c r="V377" s="95"/>
      <c r="W377" s="95"/>
      <c r="X377" s="95"/>
    </row>
    <row r="378" spans="1:24" ht="21" customHeight="1">
      <c r="A378" s="4"/>
      <c r="B378" s="58"/>
      <c r="C378" s="58"/>
      <c r="D378" s="74">
        <v>0.62708333333333333</v>
      </c>
      <c r="E378" s="16">
        <v>76.935000000000002</v>
      </c>
      <c r="F378" s="90">
        <v>0.01</v>
      </c>
      <c r="G378" s="42">
        <v>10000</v>
      </c>
      <c r="H378" s="30">
        <v>0.08</v>
      </c>
      <c r="I378" s="24">
        <f>E378+F378</f>
        <v>76.945000000000007</v>
      </c>
      <c r="J378" s="2">
        <f>I378-H378</f>
        <v>76.865000000000009</v>
      </c>
      <c r="K378" s="2">
        <f>I378+H380</f>
        <v>77.045000000000002</v>
      </c>
      <c r="L378" s="47"/>
      <c r="M378" s="47"/>
      <c r="N378" s="1" t="str">
        <f>IF(M378="○",H378*G378,IF(M378="×",-H378*G378,""))</f>
        <v/>
      </c>
      <c r="O378" s="1" t="str">
        <f>IF(L378&lt;&gt;"",IF(M378="○",100,IF(M378="×",-100,"")),"")</f>
        <v/>
      </c>
      <c r="P378" s="45" t="str">
        <f>IF(M378="○","勝",IF(M378="×","敗",""))</f>
        <v/>
      </c>
      <c r="Q378" s="176"/>
      <c r="R378" s="142"/>
      <c r="S378" s="142"/>
      <c r="T378" s="139"/>
      <c r="U378" s="95">
        <f>IF(AND(V378="",W378="")=TRUE,0,IF(AND(V378="勝",W378="敗")=TRUE,1,IF(AND(W378="勝",V378="敗")=TRUE,1,IF(AND(V378="勝",W378="")=TRUE,2,IF(AND(W378="勝",V378="")=TRUE,2,IF(AND(V378="敗",W378="")=TRUE,3,IF(AND(W378="敗",V378="")=TRUE,3,0)))))))</f>
        <v>3</v>
      </c>
      <c r="V378" s="95" t="str">
        <f>IF(L378="","",P378)</f>
        <v/>
      </c>
      <c r="W378" s="95" t="str">
        <f>IF(L380="","",P380)</f>
        <v>敗</v>
      </c>
      <c r="X378" s="95"/>
    </row>
    <row r="379" spans="1:24" ht="21" customHeight="1">
      <c r="A379" s="5">
        <f>A375+1</f>
        <v>93</v>
      </c>
      <c r="B379" s="59">
        <v>40805</v>
      </c>
      <c r="C379" s="60" t="str">
        <f>IF(B379="","",TEXT(B379,"(aaa)"))</f>
        <v>(月)</v>
      </c>
      <c r="D379" s="89" t="s">
        <v>26</v>
      </c>
      <c r="E379" s="27" t="s">
        <v>32</v>
      </c>
      <c r="F379" s="89"/>
      <c r="G379" s="87" t="s">
        <v>28</v>
      </c>
      <c r="H379" s="37" t="s">
        <v>11</v>
      </c>
      <c r="I379" s="83" t="s">
        <v>20</v>
      </c>
      <c r="J379" s="84" t="s">
        <v>21</v>
      </c>
      <c r="K379" s="84" t="s">
        <v>22</v>
      </c>
      <c r="L379" s="85" t="s">
        <v>14</v>
      </c>
      <c r="M379" s="48"/>
      <c r="N379" s="1"/>
      <c r="O379" s="94">
        <f>IF(AND(O378="",O380="")=TRUE,"",V379/SUM(V379:X379)*100)</f>
        <v>55.913978494623649</v>
      </c>
      <c r="P379" s="45" t="str">
        <f>IF(AND(L378="",L380="")=TRUE,"",V379&amp;"勝"&amp;W379&amp;"敗"&amp;X379&amp;"引")</f>
        <v>52勝41敗0引</v>
      </c>
      <c r="Q379" s="137"/>
      <c r="R379" s="138"/>
      <c r="S379" s="138"/>
      <c r="T379" s="139"/>
      <c r="U379" s="95"/>
      <c r="V379" s="95">
        <f>IF(U378=2,V375+1,IF(U378=0,0,V375))</f>
        <v>52</v>
      </c>
      <c r="W379" s="95">
        <f>IF(U378=3,W375+1,IF(U378=0,0,W375))</f>
        <v>41</v>
      </c>
      <c r="X379" s="95">
        <f>IF(U378=1,X375+1,X375)</f>
        <v>0</v>
      </c>
    </row>
    <row r="380" spans="1:24" ht="21" customHeight="1" thickBot="1">
      <c r="A380" s="6"/>
      <c r="B380" s="7"/>
      <c r="C380" s="7"/>
      <c r="D380" s="75">
        <v>0.82708333333333339</v>
      </c>
      <c r="E380" s="17">
        <v>76.701999999999998</v>
      </c>
      <c r="F380" s="91">
        <v>-0.01</v>
      </c>
      <c r="G380" s="108">
        <v>10000</v>
      </c>
      <c r="H380" s="92">
        <v>0.1</v>
      </c>
      <c r="I380" s="56">
        <f>E380+F380</f>
        <v>76.691999999999993</v>
      </c>
      <c r="J380" s="57">
        <v>76.989999999999995</v>
      </c>
      <c r="K380" s="57">
        <f>I380-H380</f>
        <v>76.591999999999999</v>
      </c>
      <c r="L380" s="53">
        <v>1</v>
      </c>
      <c r="M380" s="53" t="s">
        <v>47</v>
      </c>
      <c r="N380" s="8">
        <v>-2000</v>
      </c>
      <c r="O380" s="8">
        <f>IF(L380&lt;&gt;"",IF(M380="○",100,IF(M380="×",-100,"")),"")</f>
        <v>-100</v>
      </c>
      <c r="P380" s="54" t="str">
        <f>IF(M380="○","勝",IF(M380="×","敗",""))</f>
        <v>敗</v>
      </c>
      <c r="U380" s="95"/>
      <c r="V380" s="95"/>
      <c r="W380" s="95"/>
      <c r="X380" s="95"/>
    </row>
    <row r="381" spans="1:24" ht="21" customHeight="1">
      <c r="A381" s="26" t="s">
        <v>0</v>
      </c>
      <c r="B381" s="38" t="s">
        <v>33</v>
      </c>
      <c r="C381" s="38" t="s">
        <v>34</v>
      </c>
      <c r="D381" s="88" t="s">
        <v>26</v>
      </c>
      <c r="E381" s="25" t="s">
        <v>31</v>
      </c>
      <c r="F381" s="88" t="s">
        <v>27</v>
      </c>
      <c r="G381" s="86" t="s">
        <v>28</v>
      </c>
      <c r="H381" s="18" t="s">
        <v>10</v>
      </c>
      <c r="I381" s="41" t="s">
        <v>19</v>
      </c>
      <c r="J381" s="40" t="s">
        <v>21</v>
      </c>
      <c r="K381" s="40" t="s">
        <v>22</v>
      </c>
      <c r="L381" s="82" t="s">
        <v>14</v>
      </c>
      <c r="M381" s="36" t="s">
        <v>15</v>
      </c>
      <c r="N381" s="33" t="s">
        <v>16</v>
      </c>
      <c r="O381" s="33" t="s">
        <v>12</v>
      </c>
      <c r="P381" s="34" t="s">
        <v>13</v>
      </c>
      <c r="Q381" s="176"/>
      <c r="R381" s="138"/>
      <c r="S381" s="138"/>
      <c r="T381" s="139"/>
      <c r="U381" s="95"/>
      <c r="V381" s="95"/>
      <c r="W381" s="95"/>
      <c r="X381" s="95"/>
    </row>
    <row r="382" spans="1:24" ht="21" customHeight="1">
      <c r="A382" s="4"/>
      <c r="B382" s="58"/>
      <c r="C382" s="58"/>
      <c r="D382" s="74">
        <v>0.72083333333333333</v>
      </c>
      <c r="E382" s="16">
        <v>76.61</v>
      </c>
      <c r="F382" s="90">
        <v>0.01</v>
      </c>
      <c r="G382" s="42">
        <v>10000</v>
      </c>
      <c r="H382" s="30">
        <v>0.08</v>
      </c>
      <c r="I382" s="24">
        <f>E382+F382</f>
        <v>76.62</v>
      </c>
      <c r="J382" s="2">
        <v>76.540000000000006</v>
      </c>
      <c r="K382" s="2">
        <f>I382+H384</f>
        <v>76.72</v>
      </c>
      <c r="L382" s="47"/>
      <c r="M382" s="47"/>
      <c r="N382" s="1" t="str">
        <f>IF(M382="○",H382*G382,IF(M382="×",-H382*G382,""))</f>
        <v/>
      </c>
      <c r="O382" s="1" t="str">
        <f>IF(L382&lt;&gt;"",IF(M382="○",100,IF(M382="×",-100,"")),"")</f>
        <v/>
      </c>
      <c r="P382" s="45" t="str">
        <f>IF(M382="○","勝",IF(M382="×","敗",""))</f>
        <v/>
      </c>
      <c r="Q382" s="176"/>
      <c r="R382" s="142"/>
      <c r="S382" s="142"/>
      <c r="T382" s="139"/>
      <c r="U382" s="95">
        <f>IF(AND(V382="",W382="")=TRUE,0,IF(AND(V382="勝",W382="敗")=TRUE,1,IF(AND(W382="勝",V382="敗")=TRUE,1,IF(AND(V382="勝",W382="")=TRUE,2,IF(AND(W382="勝",V382="")=TRUE,2,IF(AND(V382="敗",W382="")=TRUE,3,IF(AND(W382="敗",V382="")=TRUE,3,0)))))))</f>
        <v>2</v>
      </c>
      <c r="V382" s="95" t="str">
        <f>IF(L382="","",P382)</f>
        <v/>
      </c>
      <c r="W382" s="95" t="str">
        <f>IF(L384="","",P384)</f>
        <v>勝</v>
      </c>
      <c r="X382" s="95"/>
    </row>
    <row r="383" spans="1:24" ht="21" customHeight="1">
      <c r="A383" s="5">
        <f>A379+1</f>
        <v>94</v>
      </c>
      <c r="B383" s="59">
        <v>40806</v>
      </c>
      <c r="C383" s="60" t="str">
        <f>IF(B383="","",TEXT(B383,"(aaa)"))</f>
        <v>(火)</v>
      </c>
      <c r="D383" s="89" t="s">
        <v>26</v>
      </c>
      <c r="E383" s="27" t="s">
        <v>32</v>
      </c>
      <c r="F383" s="89"/>
      <c r="G383" s="87" t="s">
        <v>28</v>
      </c>
      <c r="H383" s="37" t="s">
        <v>11</v>
      </c>
      <c r="I383" s="83" t="s">
        <v>20</v>
      </c>
      <c r="J383" s="84" t="s">
        <v>21</v>
      </c>
      <c r="K383" s="84" t="s">
        <v>22</v>
      </c>
      <c r="L383" s="85" t="s">
        <v>14</v>
      </c>
      <c r="M383" s="48"/>
      <c r="N383" s="1"/>
      <c r="O383" s="94">
        <f>IF(AND(O382="",O384="")=TRUE,"",V383/SUM(V383:X383)*100)</f>
        <v>56.38297872340425</v>
      </c>
      <c r="P383" s="45" t="str">
        <f>IF(AND(L382="",L384="")=TRUE,"",V383&amp;"勝"&amp;W383&amp;"敗"&amp;X383&amp;"引")</f>
        <v>53勝41敗0引</v>
      </c>
      <c r="Q383" s="137"/>
      <c r="R383" s="138"/>
      <c r="S383" s="138"/>
      <c r="T383" s="139"/>
      <c r="U383" s="95"/>
      <c r="V383" s="95">
        <f>IF(U382=2,V379+1,IF(U382=0,0,V379))</f>
        <v>53</v>
      </c>
      <c r="W383" s="95">
        <f>IF(U382=3,W379+1,IF(U382=0,0,W379))</f>
        <v>41</v>
      </c>
      <c r="X383" s="95">
        <f>IF(U382=1,X379+1,X379)</f>
        <v>0</v>
      </c>
    </row>
    <row r="384" spans="1:24" ht="21" customHeight="1" thickBot="1">
      <c r="A384" s="6"/>
      <c r="B384" s="7"/>
      <c r="C384" s="7"/>
      <c r="D384" s="75">
        <v>0.7895833333333333</v>
      </c>
      <c r="E384" s="17">
        <v>76.41</v>
      </c>
      <c r="F384" s="91">
        <v>-0.01</v>
      </c>
      <c r="G384" s="108">
        <v>10000</v>
      </c>
      <c r="H384" s="92">
        <v>0.1</v>
      </c>
      <c r="I384" s="56">
        <f>E384+F384</f>
        <v>76.399999999999991</v>
      </c>
      <c r="J384" s="57">
        <f>I384+H382</f>
        <v>76.47999999999999</v>
      </c>
      <c r="K384" s="57">
        <f>I384-H384</f>
        <v>76.3</v>
      </c>
      <c r="L384" s="53">
        <v>1</v>
      </c>
      <c r="M384" s="53" t="s">
        <v>45</v>
      </c>
      <c r="N384" s="8">
        <v>800</v>
      </c>
      <c r="O384" s="8">
        <f>IF(L384&lt;&gt;"",IF(M384="○",100,IF(M384="×",-100,"")),"")</f>
        <v>100</v>
      </c>
      <c r="P384" s="54" t="str">
        <f>IF(M384="○","勝",IF(M384="×","敗",""))</f>
        <v>勝</v>
      </c>
      <c r="U384" s="95"/>
      <c r="V384" s="95"/>
      <c r="W384" s="95"/>
      <c r="X384" s="95"/>
    </row>
    <row r="385" spans="1:24" ht="21" customHeight="1">
      <c r="A385" s="26" t="s">
        <v>0</v>
      </c>
      <c r="B385" s="38" t="s">
        <v>33</v>
      </c>
      <c r="C385" s="38" t="s">
        <v>34</v>
      </c>
      <c r="D385" s="88" t="s">
        <v>26</v>
      </c>
      <c r="E385" s="25" t="s">
        <v>31</v>
      </c>
      <c r="F385" s="88" t="s">
        <v>27</v>
      </c>
      <c r="G385" s="86" t="s">
        <v>28</v>
      </c>
      <c r="H385" s="18" t="s">
        <v>10</v>
      </c>
      <c r="I385" s="41" t="s">
        <v>19</v>
      </c>
      <c r="J385" s="40" t="s">
        <v>21</v>
      </c>
      <c r="K385" s="40" t="s">
        <v>22</v>
      </c>
      <c r="L385" s="82" t="s">
        <v>14</v>
      </c>
      <c r="M385" s="36" t="s">
        <v>15</v>
      </c>
      <c r="N385" s="33" t="s">
        <v>16</v>
      </c>
      <c r="O385" s="33" t="s">
        <v>12</v>
      </c>
      <c r="P385" s="34" t="s">
        <v>13</v>
      </c>
      <c r="Q385" s="176" t="s">
        <v>143</v>
      </c>
      <c r="R385" s="138"/>
      <c r="S385" s="138"/>
      <c r="T385" s="139"/>
      <c r="U385" s="95"/>
      <c r="V385" s="95"/>
      <c r="W385" s="95"/>
      <c r="X385" s="95"/>
    </row>
    <row r="386" spans="1:24" ht="21" customHeight="1">
      <c r="A386" s="4"/>
      <c r="B386" s="58"/>
      <c r="C386" s="58"/>
      <c r="D386" s="74">
        <v>0.62708333333333333</v>
      </c>
      <c r="E386" s="16">
        <v>77.090999999999994</v>
      </c>
      <c r="F386" s="90">
        <v>0.01</v>
      </c>
      <c r="G386" s="42">
        <v>10000</v>
      </c>
      <c r="H386" s="30">
        <v>0.08</v>
      </c>
      <c r="I386" s="24">
        <f>E386+F386</f>
        <v>77.100999999999999</v>
      </c>
      <c r="J386" s="2">
        <f>I386-H386</f>
        <v>77.021000000000001</v>
      </c>
      <c r="K386" s="2">
        <f>I386+H388</f>
        <v>77.200999999999993</v>
      </c>
      <c r="L386" s="47"/>
      <c r="M386" s="47"/>
      <c r="N386" s="1" t="str">
        <f>IF(M386="○",H386*G386,IF(M386="×",-H386*G386,""))</f>
        <v/>
      </c>
      <c r="O386" s="1" t="str">
        <f>IF(L386&lt;&gt;"",IF(M386="○",100,IF(M386="×",-100,"")),"")</f>
        <v/>
      </c>
      <c r="P386" s="45" t="str">
        <f>IF(M386="○","勝",IF(M386="×","敗",""))</f>
        <v/>
      </c>
      <c r="Q386" s="137"/>
      <c r="R386" s="142"/>
      <c r="S386" s="142"/>
      <c r="T386" s="139"/>
      <c r="U386" s="95">
        <f>IF(AND(V386="",W386="")=TRUE,0,IF(AND(V386="勝",W386="敗")=TRUE,1,IF(AND(W386="勝",V386="敗")=TRUE,1,IF(AND(V386="勝",W386="")=TRUE,2,IF(AND(W386="勝",V386="")=TRUE,2,IF(AND(V386="敗",W386="")=TRUE,3,IF(AND(W386="敗",V386="")=TRUE,3,0)))))))</f>
        <v>3</v>
      </c>
      <c r="V386" s="95" t="str">
        <f>IF(L386="","",P386)</f>
        <v/>
      </c>
      <c r="W386" s="95" t="str">
        <f>IF(L388="","",P388)</f>
        <v>敗</v>
      </c>
      <c r="X386" s="95"/>
    </row>
    <row r="387" spans="1:24" ht="21" customHeight="1">
      <c r="A387" s="5">
        <f>A383+1</f>
        <v>95</v>
      </c>
      <c r="B387" s="59">
        <v>40819</v>
      </c>
      <c r="C387" s="60" t="str">
        <f>IF(B387="","",TEXT(B387,"(aaa)"))</f>
        <v>(月)</v>
      </c>
      <c r="D387" s="89" t="s">
        <v>26</v>
      </c>
      <c r="E387" s="27" t="s">
        <v>32</v>
      </c>
      <c r="F387" s="89"/>
      <c r="G387" s="87" t="s">
        <v>28</v>
      </c>
      <c r="H387" s="37" t="s">
        <v>11</v>
      </c>
      <c r="I387" s="83" t="s">
        <v>20</v>
      </c>
      <c r="J387" s="84" t="s">
        <v>21</v>
      </c>
      <c r="K387" s="84" t="s">
        <v>22</v>
      </c>
      <c r="L387" s="85" t="s">
        <v>14</v>
      </c>
      <c r="M387" s="48"/>
      <c r="N387" s="1"/>
      <c r="O387" s="94">
        <f>IF(AND(O386="",O388="")=TRUE,"",V387/SUM(V387:X387)*100)</f>
        <v>55.78947368421052</v>
      </c>
      <c r="P387" s="45" t="str">
        <f>IF(AND(L386="",L388="")=TRUE,"",V387&amp;"勝"&amp;W387&amp;"敗"&amp;X387&amp;"引")</f>
        <v>53勝42敗0引</v>
      </c>
      <c r="Q387" s="137"/>
      <c r="R387" s="138"/>
      <c r="S387" s="138"/>
      <c r="T387" s="139"/>
      <c r="U387" s="95"/>
      <c r="V387" s="95">
        <f>IF(U386=2,V383+1,IF(U386=0,0,V383))</f>
        <v>53</v>
      </c>
      <c r="W387" s="95">
        <f>IF(U386=3,W383+1,IF(U386=0,0,W383))</f>
        <v>42</v>
      </c>
      <c r="X387" s="95">
        <f>IF(U386=1,X383+1,X383)</f>
        <v>0</v>
      </c>
    </row>
    <row r="388" spans="1:24" ht="21" customHeight="1" thickBot="1">
      <c r="A388" s="6"/>
      <c r="B388" s="7"/>
      <c r="C388" s="7"/>
      <c r="D388" s="75">
        <v>0.6791666666666667</v>
      </c>
      <c r="E388" s="17">
        <v>76.763999999999996</v>
      </c>
      <c r="F388" s="91">
        <v>-0.01</v>
      </c>
      <c r="G388" s="108">
        <v>10000</v>
      </c>
      <c r="H388" s="92">
        <v>0.1</v>
      </c>
      <c r="I388" s="56">
        <f>E388+F388</f>
        <v>76.753999999999991</v>
      </c>
      <c r="J388" s="57">
        <f>I388+H386</f>
        <v>76.833999999999989</v>
      </c>
      <c r="K388" s="57">
        <f>I388-H388</f>
        <v>76.653999999999996</v>
      </c>
      <c r="L388" s="53">
        <v>1</v>
      </c>
      <c r="M388" s="53" t="s">
        <v>47</v>
      </c>
      <c r="N388" s="8">
        <v>-1000</v>
      </c>
      <c r="O388" s="8">
        <f>IF(L388&lt;&gt;"",IF(M388="○",100,IF(M388="×",-100,"")),"")</f>
        <v>-100</v>
      </c>
      <c r="P388" s="54" t="str">
        <f>IF(M388="○","勝",IF(M388="×","敗",""))</f>
        <v>敗</v>
      </c>
      <c r="U388" s="95"/>
      <c r="V388" s="95"/>
      <c r="W388" s="95"/>
      <c r="X388" s="95"/>
    </row>
    <row r="389" spans="1:24" ht="21" customHeight="1">
      <c r="A389" s="26" t="s">
        <v>0</v>
      </c>
      <c r="B389" s="38" t="s">
        <v>33</v>
      </c>
      <c r="C389" s="38" t="s">
        <v>34</v>
      </c>
      <c r="D389" s="88" t="s">
        <v>26</v>
      </c>
      <c r="E389" s="25" t="s">
        <v>31</v>
      </c>
      <c r="F389" s="88" t="s">
        <v>27</v>
      </c>
      <c r="G389" s="86" t="s">
        <v>28</v>
      </c>
      <c r="H389" s="18" t="s">
        <v>10</v>
      </c>
      <c r="I389" s="41" t="s">
        <v>19</v>
      </c>
      <c r="J389" s="40" t="s">
        <v>21</v>
      </c>
      <c r="K389" s="40" t="s">
        <v>22</v>
      </c>
      <c r="L389" s="82" t="s">
        <v>14</v>
      </c>
      <c r="M389" s="36" t="s">
        <v>15</v>
      </c>
      <c r="N389" s="33" t="s">
        <v>16</v>
      </c>
      <c r="O389" s="33" t="s">
        <v>12</v>
      </c>
      <c r="P389" s="34" t="s">
        <v>13</v>
      </c>
      <c r="Q389" s="176"/>
      <c r="R389" s="138"/>
      <c r="S389" s="138"/>
      <c r="T389" s="139"/>
      <c r="U389" s="95"/>
      <c r="V389" s="95"/>
      <c r="W389" s="95"/>
      <c r="X389" s="95"/>
    </row>
    <row r="390" spans="1:24" ht="21" customHeight="1">
      <c r="A390" s="4"/>
      <c r="B390" s="58"/>
      <c r="C390" s="58"/>
      <c r="D390" s="135">
        <v>0.73749999999999993</v>
      </c>
      <c r="E390" s="16">
        <v>76.739999999999995</v>
      </c>
      <c r="F390" s="90">
        <v>0.01</v>
      </c>
      <c r="G390" s="42">
        <v>10000</v>
      </c>
      <c r="H390" s="30">
        <v>0.08</v>
      </c>
      <c r="I390" s="24">
        <f>E390+F390</f>
        <v>76.75</v>
      </c>
      <c r="J390" s="2">
        <f>I390-H390</f>
        <v>76.67</v>
      </c>
      <c r="K390" s="2">
        <f>I390+H392</f>
        <v>76.849999999999994</v>
      </c>
      <c r="L390" s="47">
        <v>1</v>
      </c>
      <c r="M390" s="47" t="s">
        <v>45</v>
      </c>
      <c r="N390" s="1">
        <f>IF(M390="○",H390*G390,IF(M390="×",-H390*G390,""))</f>
        <v>800</v>
      </c>
      <c r="O390" s="1">
        <f>IF(L390&lt;&gt;"",IF(M390="○",100,IF(M390="×",-100,"")),"")</f>
        <v>100</v>
      </c>
      <c r="P390" s="45" t="str">
        <f>IF(M390="○","勝",IF(M390="×","敗",""))</f>
        <v>勝</v>
      </c>
      <c r="Q390" s="176" t="s">
        <v>144</v>
      </c>
      <c r="R390" s="142"/>
      <c r="S390" s="142"/>
      <c r="T390" s="139"/>
      <c r="U390" s="95">
        <f>IF(AND(V390="",W390="")=TRUE,0,IF(AND(V390="勝",W390="敗")=TRUE,1,IF(AND(W390="勝",V390="敗")=TRUE,1,IF(AND(V390="勝",W390="")=TRUE,2,IF(AND(W390="勝",V390="")=TRUE,2,IF(AND(V390="敗",W390="")=TRUE,3,IF(AND(W390="敗",V390="")=TRUE,3,0)))))))</f>
        <v>2</v>
      </c>
      <c r="V390" s="95" t="str">
        <f>IF(L390="","",P390)</f>
        <v>勝</v>
      </c>
      <c r="W390" s="95" t="str">
        <f>IF(L392="","",P392)</f>
        <v/>
      </c>
      <c r="X390" s="95"/>
    </row>
    <row r="391" spans="1:24" ht="21" customHeight="1">
      <c r="A391" s="5">
        <f>A387+1</f>
        <v>96</v>
      </c>
      <c r="B391" s="202">
        <v>40827</v>
      </c>
      <c r="C391" s="60" t="str">
        <f>IF(B391="","",TEXT(B391,"(aaa)"))</f>
        <v>(火)</v>
      </c>
      <c r="D391" s="89" t="s">
        <v>26</v>
      </c>
      <c r="E391" s="27" t="s">
        <v>32</v>
      </c>
      <c r="F391" s="89"/>
      <c r="G391" s="87" t="s">
        <v>28</v>
      </c>
      <c r="H391" s="37" t="s">
        <v>11</v>
      </c>
      <c r="I391" s="83" t="s">
        <v>20</v>
      </c>
      <c r="J391" s="84" t="s">
        <v>21</v>
      </c>
      <c r="K391" s="84" t="s">
        <v>22</v>
      </c>
      <c r="L391" s="85" t="s">
        <v>14</v>
      </c>
      <c r="M391" s="48"/>
      <c r="N391" s="1"/>
      <c r="O391" s="94">
        <f>IF(AND(O390="",O392="")=TRUE,"",V391/SUM(V391:X391)*100)</f>
        <v>56.25</v>
      </c>
      <c r="P391" s="45" t="str">
        <f>IF(AND(L390="",L392="")=TRUE,"",V391&amp;"勝"&amp;W391&amp;"敗"&amp;X391&amp;"引")</f>
        <v>54勝42敗0引</v>
      </c>
      <c r="Q391" s="137"/>
      <c r="R391" s="138"/>
      <c r="S391" s="138"/>
      <c r="T391" s="139"/>
      <c r="U391" s="95"/>
      <c r="V391" s="95">
        <f>IF(U390=2,V387+1,IF(U390=0,0,V387))</f>
        <v>54</v>
      </c>
      <c r="W391" s="95">
        <f>IF(U390=3,W387+1,IF(U390=0,0,W387))</f>
        <v>42</v>
      </c>
      <c r="X391" s="95">
        <f>IF(U390=1,X387+1,X387)</f>
        <v>0</v>
      </c>
    </row>
    <row r="392" spans="1:24" ht="21" customHeight="1" thickBot="1">
      <c r="A392" s="6"/>
      <c r="B392" s="7"/>
      <c r="C392" s="7"/>
      <c r="D392" s="75"/>
      <c r="E392" s="17"/>
      <c r="F392" s="91">
        <v>-0.01</v>
      </c>
      <c r="G392" s="108">
        <v>10000</v>
      </c>
      <c r="H392" s="92">
        <v>0.1</v>
      </c>
      <c r="I392" s="56">
        <f>E392+F392</f>
        <v>-0.01</v>
      </c>
      <c r="J392" s="57">
        <f>I392+H390</f>
        <v>7.0000000000000007E-2</v>
      </c>
      <c r="K392" s="57">
        <f>I392-H392</f>
        <v>-0.11</v>
      </c>
      <c r="L392" s="53"/>
      <c r="M392" s="53"/>
      <c r="N392" s="8"/>
      <c r="O392" s="8" t="str">
        <f>IF(L392&lt;&gt;"",IF(M392="○",100,IF(M392="×",-100,"")),"")</f>
        <v/>
      </c>
      <c r="P392" s="54" t="str">
        <f>IF(M392="○","勝",IF(M392="×","敗",""))</f>
        <v/>
      </c>
      <c r="U392" s="95"/>
      <c r="V392" s="95"/>
      <c r="W392" s="95"/>
      <c r="X392" s="95"/>
    </row>
    <row r="393" spans="1:24" ht="21" customHeight="1">
      <c r="A393" s="26" t="s">
        <v>0</v>
      </c>
      <c r="B393" s="38" t="s">
        <v>33</v>
      </c>
      <c r="C393" s="38" t="s">
        <v>34</v>
      </c>
      <c r="D393" s="88" t="s">
        <v>26</v>
      </c>
      <c r="E393" s="25" t="s">
        <v>31</v>
      </c>
      <c r="F393" s="88" t="s">
        <v>27</v>
      </c>
      <c r="G393" s="86" t="s">
        <v>28</v>
      </c>
      <c r="H393" s="18" t="s">
        <v>10</v>
      </c>
      <c r="I393" s="41" t="s">
        <v>19</v>
      </c>
      <c r="J393" s="40" t="s">
        <v>21</v>
      </c>
      <c r="K393" s="40" t="s">
        <v>22</v>
      </c>
      <c r="L393" s="82" t="s">
        <v>14</v>
      </c>
      <c r="M393" s="36" t="s">
        <v>15</v>
      </c>
      <c r="N393" s="33" t="s">
        <v>16</v>
      </c>
      <c r="O393" s="33" t="s">
        <v>12</v>
      </c>
      <c r="P393" s="34" t="s">
        <v>13</v>
      </c>
      <c r="Q393" s="176"/>
      <c r="R393" s="138"/>
      <c r="S393" s="138"/>
      <c r="T393" s="139"/>
      <c r="U393" s="95"/>
      <c r="V393" s="95"/>
      <c r="W393" s="95"/>
      <c r="X393" s="95"/>
    </row>
    <row r="394" spans="1:24" ht="21" customHeight="1">
      <c r="A394" s="4"/>
      <c r="B394" s="58"/>
      <c r="C394" s="58"/>
      <c r="D394" s="74"/>
      <c r="E394" s="16"/>
      <c r="F394" s="90"/>
      <c r="G394" s="42">
        <v>10000</v>
      </c>
      <c r="H394" s="30">
        <v>0.08</v>
      </c>
      <c r="I394" s="24">
        <f>E394+F394</f>
        <v>0</v>
      </c>
      <c r="J394" s="2">
        <f>I394-H394</f>
        <v>-0.08</v>
      </c>
      <c r="K394" s="2">
        <f>I394+H396</f>
        <v>0.1</v>
      </c>
      <c r="L394" s="47"/>
      <c r="M394" s="47"/>
      <c r="N394" s="1" t="str">
        <f>IF(M394="○",H394*G394,IF(M394="×",-H394*G394,""))</f>
        <v/>
      </c>
      <c r="O394" s="1" t="str">
        <f>IF(L394&lt;&gt;"",IF(M394="○",100,IF(M394="×",-100,"")),"")</f>
        <v/>
      </c>
      <c r="P394" s="45" t="str">
        <f>IF(M394="○","勝",IF(M394="×","敗",""))</f>
        <v/>
      </c>
      <c r="Q394" s="176"/>
      <c r="R394" s="142"/>
      <c r="S394" s="142"/>
      <c r="T394" s="139"/>
      <c r="U394" s="95">
        <f>IF(AND(V394="",W394="")=TRUE,0,IF(AND(V394="勝",W394="敗")=TRUE,1,IF(AND(W394="勝",V394="敗")=TRUE,1,IF(AND(V394="勝",W394="")=TRUE,2,IF(AND(W394="勝",V394="")=TRUE,2,IF(AND(V394="敗",W394="")=TRUE,3,IF(AND(W394="敗",V394="")=TRUE,3,0)))))))</f>
        <v>2</v>
      </c>
      <c r="V394" s="95" t="str">
        <f>IF(L394="","",P394)</f>
        <v/>
      </c>
      <c r="W394" s="95" t="str">
        <f>IF(L396="","",P396)</f>
        <v>勝</v>
      </c>
      <c r="X394" s="95"/>
    </row>
    <row r="395" spans="1:24" ht="21" customHeight="1">
      <c r="A395" s="5">
        <f>A391+1</f>
        <v>97</v>
      </c>
      <c r="B395" s="202">
        <v>40827</v>
      </c>
      <c r="C395" s="60" t="str">
        <f>IF(B395="","",TEXT(B395,"(aaa)"))</f>
        <v>(火)</v>
      </c>
      <c r="D395" s="89" t="s">
        <v>26</v>
      </c>
      <c r="E395" s="27" t="s">
        <v>32</v>
      </c>
      <c r="F395" s="89"/>
      <c r="G395" s="87" t="s">
        <v>28</v>
      </c>
      <c r="H395" s="37" t="s">
        <v>11</v>
      </c>
      <c r="I395" s="83" t="s">
        <v>20</v>
      </c>
      <c r="J395" s="84" t="s">
        <v>21</v>
      </c>
      <c r="K395" s="84" t="s">
        <v>22</v>
      </c>
      <c r="L395" s="85" t="s">
        <v>14</v>
      </c>
      <c r="M395" s="48"/>
      <c r="N395" s="1"/>
      <c r="O395" s="94">
        <f>IF(AND(O394="",O396="")=TRUE,"",V395/SUM(V395:X395)*100)</f>
        <v>56.701030927835049</v>
      </c>
      <c r="P395" s="45" t="str">
        <f>IF(AND(L394="",L396="")=TRUE,"",V395&amp;"勝"&amp;W395&amp;"敗"&amp;X395&amp;"引")</f>
        <v>55勝42敗0引</v>
      </c>
      <c r="Q395" s="137"/>
      <c r="R395" s="138"/>
      <c r="S395" s="138"/>
      <c r="T395" s="139"/>
      <c r="U395" s="95"/>
      <c r="V395" s="95">
        <f>IF(U394=2,V391+1,IF(U394=0,0,V391))</f>
        <v>55</v>
      </c>
      <c r="W395" s="95">
        <f>IF(U394=3,W391+1,IF(U394=0,0,W391))</f>
        <v>42</v>
      </c>
      <c r="X395" s="95">
        <f>IF(U394=1,X391+1,X391)</f>
        <v>0</v>
      </c>
    </row>
    <row r="396" spans="1:24" ht="21" customHeight="1" thickBot="1">
      <c r="A396" s="6"/>
      <c r="B396" s="7"/>
      <c r="C396" s="7"/>
      <c r="D396" s="75">
        <v>0.8125</v>
      </c>
      <c r="E396" s="17">
        <v>76.64</v>
      </c>
      <c r="F396" s="91">
        <v>-0.01</v>
      </c>
      <c r="G396" s="108">
        <v>10000</v>
      </c>
      <c r="H396" s="92">
        <v>0.1</v>
      </c>
      <c r="I396" s="56">
        <f>E396+F396</f>
        <v>76.63</v>
      </c>
      <c r="J396" s="57">
        <f>I396+H394</f>
        <v>76.709999999999994</v>
      </c>
      <c r="K396" s="57">
        <f>I396-H396</f>
        <v>76.53</v>
      </c>
      <c r="L396" s="53">
        <v>1</v>
      </c>
      <c r="M396" s="53" t="s">
        <v>45</v>
      </c>
      <c r="N396" s="8">
        <v>800</v>
      </c>
      <c r="O396" s="8">
        <f>IF(L396&lt;&gt;"",IF(M396="○",100,IF(M396="×",-100,"")),"")</f>
        <v>100</v>
      </c>
      <c r="P396" s="54" t="str">
        <f>IF(M396="○","勝",IF(M396="×","敗",""))</f>
        <v>勝</v>
      </c>
      <c r="Q396" t="s">
        <v>145</v>
      </c>
      <c r="U396" s="95"/>
      <c r="V396" s="95"/>
      <c r="W396" s="95"/>
      <c r="X396" s="95"/>
    </row>
    <row r="397" spans="1:24" ht="21" customHeight="1">
      <c r="A397" s="26" t="s">
        <v>0</v>
      </c>
      <c r="B397" s="38" t="s">
        <v>33</v>
      </c>
      <c r="C397" s="38" t="s">
        <v>34</v>
      </c>
      <c r="D397" s="88" t="s">
        <v>26</v>
      </c>
      <c r="E397" s="25" t="s">
        <v>31</v>
      </c>
      <c r="F397" s="88" t="s">
        <v>27</v>
      </c>
      <c r="G397" s="86" t="s">
        <v>28</v>
      </c>
      <c r="H397" s="18" t="s">
        <v>10</v>
      </c>
      <c r="I397" s="41" t="s">
        <v>19</v>
      </c>
      <c r="J397" s="40" t="s">
        <v>21</v>
      </c>
      <c r="K397" s="40" t="s">
        <v>22</v>
      </c>
      <c r="L397" s="82" t="s">
        <v>14</v>
      </c>
      <c r="M397" s="36" t="s">
        <v>15</v>
      </c>
      <c r="N397" s="33" t="s">
        <v>16</v>
      </c>
      <c r="O397" s="33" t="s">
        <v>12</v>
      </c>
      <c r="P397" s="34" t="s">
        <v>13</v>
      </c>
      <c r="Q397" s="176"/>
      <c r="R397" s="138"/>
      <c r="S397" s="138"/>
      <c r="T397" s="139"/>
      <c r="U397" s="95"/>
      <c r="V397" s="95"/>
      <c r="W397" s="95"/>
      <c r="X397" s="95"/>
    </row>
    <row r="398" spans="1:24" ht="21" customHeight="1">
      <c r="A398" s="4"/>
      <c r="B398" s="58"/>
      <c r="C398" s="58"/>
      <c r="D398" s="74">
        <v>0.70833333333333337</v>
      </c>
      <c r="E398" s="16">
        <v>77.457999999999998</v>
      </c>
      <c r="F398" s="90">
        <v>0.01</v>
      </c>
      <c r="G398" s="42">
        <v>10000</v>
      </c>
      <c r="H398" s="30">
        <v>0.08</v>
      </c>
      <c r="I398" s="24">
        <f>E398+F398</f>
        <v>77.468000000000004</v>
      </c>
      <c r="J398" s="2">
        <f>I398-H398</f>
        <v>77.388000000000005</v>
      </c>
      <c r="K398" s="2">
        <f>I398+H400</f>
        <v>77.567999999999998</v>
      </c>
      <c r="L398" s="47"/>
      <c r="M398" s="47"/>
      <c r="N398" s="1" t="str">
        <f>IF(M398="○",H398*G398,IF(M398="×",-H398*G398,""))</f>
        <v/>
      </c>
      <c r="O398" s="1" t="str">
        <f>IF(L398&lt;&gt;"",IF(M398="○",100,IF(M398="×",-100,"")),"")</f>
        <v/>
      </c>
      <c r="P398" s="45" t="str">
        <f>IF(M398="○","勝",IF(M398="×","敗",""))</f>
        <v/>
      </c>
      <c r="Q398" s="176"/>
      <c r="R398" s="142"/>
      <c r="S398" s="142"/>
      <c r="T398" s="139"/>
      <c r="U398" s="95">
        <f>IF(AND(V398="",W398="")=TRUE,0,IF(AND(V398="勝",W398="敗")=TRUE,1,IF(AND(W398="勝",V398="敗")=TRUE,1,IF(AND(V398="勝",W398="")=TRUE,2,IF(AND(W398="勝",V398="")=TRUE,2,IF(AND(V398="敗",W398="")=TRUE,3,IF(AND(W398="敗",V398="")=TRUE,3,0)))))))</f>
        <v>3</v>
      </c>
      <c r="V398" s="95" t="str">
        <f>IF(L398="","",P398)</f>
        <v/>
      </c>
      <c r="W398" s="95" t="str">
        <f>IF(L400="","",P400)</f>
        <v>敗</v>
      </c>
      <c r="X398" s="95"/>
    </row>
    <row r="399" spans="1:24" ht="21" customHeight="1">
      <c r="A399" s="5">
        <f>A395+1</f>
        <v>98</v>
      </c>
      <c r="B399" s="59">
        <v>40833</v>
      </c>
      <c r="C399" s="60" t="str">
        <f>IF(B399="","",TEXT(B399,"(aaa)"))</f>
        <v>(月)</v>
      </c>
      <c r="D399" s="89" t="s">
        <v>26</v>
      </c>
      <c r="E399" s="27" t="s">
        <v>32</v>
      </c>
      <c r="F399" s="89"/>
      <c r="G399" s="87" t="s">
        <v>28</v>
      </c>
      <c r="H399" s="37" t="s">
        <v>11</v>
      </c>
      <c r="I399" s="83" t="s">
        <v>20</v>
      </c>
      <c r="J399" s="84" t="s">
        <v>21</v>
      </c>
      <c r="K399" s="84" t="s">
        <v>22</v>
      </c>
      <c r="L399" s="85" t="s">
        <v>14</v>
      </c>
      <c r="M399" s="48"/>
      <c r="N399" s="1"/>
      <c r="O399" s="94">
        <f>IF(AND(O398="",O400="")=TRUE,"",V399/SUM(V399:X399)*100)</f>
        <v>56.12244897959183</v>
      </c>
      <c r="P399" s="45" t="str">
        <f>IF(AND(L398="",L400="")=TRUE,"",V399&amp;"勝"&amp;W399&amp;"敗"&amp;X399&amp;"引")</f>
        <v>55勝43敗0引</v>
      </c>
      <c r="Q399" s="137"/>
      <c r="R399" s="138"/>
      <c r="S399" s="138"/>
      <c r="T399" s="139"/>
      <c r="U399" s="95"/>
      <c r="V399" s="95">
        <f>IF(U398=2,V395+1,IF(U398=0,0,V395))</f>
        <v>55</v>
      </c>
      <c r="W399" s="95">
        <f>IF(U398=3,W395+1,IF(U398=0,0,W395))</f>
        <v>43</v>
      </c>
      <c r="X399" s="95">
        <f>IF(U398=1,X395+1,X395)</f>
        <v>0</v>
      </c>
    </row>
    <row r="400" spans="1:24" ht="21" customHeight="1" thickBot="1">
      <c r="A400" s="6"/>
      <c r="B400" s="7"/>
      <c r="C400" s="7"/>
      <c r="D400" s="75">
        <v>0.62708333333333333</v>
      </c>
      <c r="E400" s="17">
        <v>77.097999999999999</v>
      </c>
      <c r="F400" s="91">
        <v>-0.01</v>
      </c>
      <c r="G400" s="108">
        <v>10000</v>
      </c>
      <c r="H400" s="92">
        <v>0.1</v>
      </c>
      <c r="I400" s="56">
        <f>E400+F400</f>
        <v>77.087999999999994</v>
      </c>
      <c r="J400" s="57">
        <f>I400+H398</f>
        <v>77.167999999999992</v>
      </c>
      <c r="K400" s="57">
        <f>I400-H400</f>
        <v>76.988</v>
      </c>
      <c r="L400" s="53">
        <v>1</v>
      </c>
      <c r="M400" s="53" t="s">
        <v>47</v>
      </c>
      <c r="N400" s="8">
        <v>-1000</v>
      </c>
      <c r="O400" s="8">
        <f>IF(L400&lt;&gt;"",IF(M400="○",100,IF(M400="×",-100,"")),"")</f>
        <v>-100</v>
      </c>
      <c r="P400" s="54" t="str">
        <f>IF(M400="○","勝",IF(M400="×","敗",""))</f>
        <v>敗</v>
      </c>
      <c r="U400" s="95"/>
      <c r="V400" s="95"/>
      <c r="W400" s="95"/>
      <c r="X400" s="95"/>
    </row>
    <row r="401" spans="1:24" ht="21" customHeight="1">
      <c r="A401" s="26" t="s">
        <v>0</v>
      </c>
      <c r="B401" s="38" t="s">
        <v>33</v>
      </c>
      <c r="C401" s="38" t="s">
        <v>34</v>
      </c>
      <c r="D401" s="88" t="s">
        <v>26</v>
      </c>
      <c r="E401" s="25" t="s">
        <v>31</v>
      </c>
      <c r="F401" s="88" t="s">
        <v>27</v>
      </c>
      <c r="G401" s="86" t="s">
        <v>28</v>
      </c>
      <c r="H401" s="18" t="s">
        <v>10</v>
      </c>
      <c r="I401" s="41" t="s">
        <v>19</v>
      </c>
      <c r="J401" s="40" t="s">
        <v>21</v>
      </c>
      <c r="K401" s="40" t="s">
        <v>22</v>
      </c>
      <c r="L401" s="82" t="s">
        <v>14</v>
      </c>
      <c r="M401" s="36" t="s">
        <v>15</v>
      </c>
      <c r="N401" s="33" t="s">
        <v>16</v>
      </c>
      <c r="O401" s="33" t="s">
        <v>12</v>
      </c>
      <c r="P401" s="34" t="s">
        <v>13</v>
      </c>
      <c r="Q401" s="176"/>
      <c r="R401" s="138"/>
      <c r="S401" s="138"/>
      <c r="T401" s="139"/>
      <c r="U401" s="95"/>
      <c r="V401" s="95"/>
      <c r="W401" s="95"/>
      <c r="X401" s="95"/>
    </row>
    <row r="402" spans="1:24" ht="21" customHeight="1">
      <c r="A402" s="4"/>
      <c r="B402" s="58"/>
      <c r="C402" s="58"/>
      <c r="D402" s="74">
        <v>0.62708333333333333</v>
      </c>
      <c r="E402" s="16">
        <v>76.88</v>
      </c>
      <c r="F402" s="90">
        <v>0.01</v>
      </c>
      <c r="G402" s="42">
        <v>10000</v>
      </c>
      <c r="H402" s="30">
        <v>0.08</v>
      </c>
      <c r="I402" s="24">
        <f>E402+F402</f>
        <v>76.89</v>
      </c>
      <c r="J402" s="2">
        <f>I402-H402</f>
        <v>76.81</v>
      </c>
      <c r="K402" s="2">
        <f>I402+H404</f>
        <v>76.989999999999995</v>
      </c>
      <c r="L402" s="47">
        <v>1</v>
      </c>
      <c r="M402" s="47" t="s">
        <v>45</v>
      </c>
      <c r="N402" s="1">
        <f>IF(M402="○",H402*G402,IF(M402="×",-H402*G402,""))</f>
        <v>800</v>
      </c>
      <c r="O402" s="1">
        <f>IF(L402&lt;&gt;"",IF(M402="○",100,IF(M402="×",-100,"")),"")</f>
        <v>100</v>
      </c>
      <c r="P402" s="45" t="str">
        <f>IF(M402="○","勝",IF(M402="×","敗",""))</f>
        <v>勝</v>
      </c>
      <c r="Q402" s="176"/>
      <c r="R402" s="142"/>
      <c r="S402" s="142"/>
      <c r="T402" s="139"/>
      <c r="U402" s="95">
        <f>IF(AND(V402="",W402="")=TRUE,0,IF(AND(V402="勝",W402="敗")=TRUE,1,IF(AND(W402="勝",V402="敗")=TRUE,1,IF(AND(V402="勝",W402="")=TRUE,2,IF(AND(W402="勝",V402="")=TRUE,2,IF(AND(V402="敗",W402="")=TRUE,3,IF(AND(W402="敗",V402="")=TRUE,3,0)))))))</f>
        <v>2</v>
      </c>
      <c r="V402" s="95" t="str">
        <f>IF(L402="","",P402)</f>
        <v>勝</v>
      </c>
      <c r="W402" s="95" t="str">
        <f>IF(L404="","",P404)</f>
        <v/>
      </c>
      <c r="X402" s="95"/>
    </row>
    <row r="403" spans="1:24" ht="21" customHeight="1">
      <c r="A403" s="5">
        <f>A399+1</f>
        <v>99</v>
      </c>
      <c r="B403" s="59">
        <v>40834</v>
      </c>
      <c r="C403" s="60" t="str">
        <f>IF(B403="","",TEXT(B403,"(aaa)"))</f>
        <v>(火)</v>
      </c>
      <c r="D403" s="89" t="s">
        <v>26</v>
      </c>
      <c r="E403" s="27" t="s">
        <v>32</v>
      </c>
      <c r="F403" s="89"/>
      <c r="G403" s="87" t="s">
        <v>28</v>
      </c>
      <c r="H403" s="37" t="s">
        <v>11</v>
      </c>
      <c r="I403" s="83" t="s">
        <v>20</v>
      </c>
      <c r="J403" s="84" t="s">
        <v>21</v>
      </c>
      <c r="K403" s="84" t="s">
        <v>22</v>
      </c>
      <c r="L403" s="85" t="s">
        <v>14</v>
      </c>
      <c r="M403" s="48"/>
      <c r="N403" s="1"/>
      <c r="O403" s="94">
        <f>IF(AND(O402="",O404="")=TRUE,"",V403/SUM(V403:X403)*100)</f>
        <v>56.56565656565656</v>
      </c>
      <c r="P403" s="45" t="str">
        <f>IF(AND(L402="",L404="")=TRUE,"",V403&amp;"勝"&amp;W403&amp;"敗"&amp;X403&amp;"引")</f>
        <v>56勝43敗0引</v>
      </c>
      <c r="Q403" s="137"/>
      <c r="R403" s="138"/>
      <c r="S403" s="138"/>
      <c r="T403" s="139"/>
      <c r="U403" s="95"/>
      <c r="V403" s="95">
        <f>IF(U402=2,V399+1,IF(U402=0,0,V399))</f>
        <v>56</v>
      </c>
      <c r="W403" s="95">
        <f>IF(U402=3,W399+1,IF(U402=0,0,W399))</f>
        <v>43</v>
      </c>
      <c r="X403" s="95">
        <f>IF(U402=1,X399+1,X399)</f>
        <v>0</v>
      </c>
    </row>
    <row r="404" spans="1:24" ht="21" customHeight="1" thickBot="1">
      <c r="A404" s="6"/>
      <c r="B404" s="7"/>
      <c r="C404" s="7"/>
      <c r="D404" s="75">
        <v>0.82916666666666661</v>
      </c>
      <c r="E404" s="17">
        <v>76.63</v>
      </c>
      <c r="F404" s="91">
        <v>-0.01</v>
      </c>
      <c r="G404" s="108">
        <v>10000</v>
      </c>
      <c r="H404" s="92">
        <v>0.1</v>
      </c>
      <c r="I404" s="56">
        <f>E404+F404</f>
        <v>76.61999999999999</v>
      </c>
      <c r="J404" s="57">
        <f>I404+H402</f>
        <v>76.699999999999989</v>
      </c>
      <c r="K404" s="57">
        <f>I404-H404</f>
        <v>76.52</v>
      </c>
      <c r="L404" s="53"/>
      <c r="M404" s="53"/>
      <c r="N404" s="8"/>
      <c r="O404" s="8" t="str">
        <f>IF(L404&lt;&gt;"",IF(M404="○",100,IF(M404="×",-100,"")),"")</f>
        <v/>
      </c>
      <c r="P404" s="54" t="str">
        <f>IF(M404="○","勝",IF(M404="×","敗",""))</f>
        <v/>
      </c>
      <c r="U404" s="95"/>
      <c r="V404" s="95"/>
      <c r="W404" s="95"/>
      <c r="X404" s="95"/>
    </row>
    <row r="405" spans="1:24" ht="21" customHeight="1">
      <c r="A405" s="26" t="s">
        <v>0</v>
      </c>
      <c r="B405" s="38" t="s">
        <v>33</v>
      </c>
      <c r="C405" s="38" t="s">
        <v>34</v>
      </c>
      <c r="D405" s="88" t="s">
        <v>26</v>
      </c>
      <c r="E405" s="25" t="s">
        <v>31</v>
      </c>
      <c r="F405" s="88" t="s">
        <v>27</v>
      </c>
      <c r="G405" s="86" t="s">
        <v>28</v>
      </c>
      <c r="H405" s="18" t="s">
        <v>10</v>
      </c>
      <c r="I405" s="41" t="s">
        <v>19</v>
      </c>
      <c r="J405" s="40" t="s">
        <v>21</v>
      </c>
      <c r="K405" s="40" t="s">
        <v>22</v>
      </c>
      <c r="L405" s="82" t="s">
        <v>14</v>
      </c>
      <c r="M405" s="36" t="s">
        <v>15</v>
      </c>
      <c r="N405" s="33" t="s">
        <v>16</v>
      </c>
      <c r="O405" s="33" t="s">
        <v>12</v>
      </c>
      <c r="P405" s="34" t="s">
        <v>13</v>
      </c>
      <c r="Q405" s="137"/>
      <c r="R405" s="142"/>
      <c r="S405" s="142"/>
      <c r="T405" s="139"/>
      <c r="U405" s="95"/>
      <c r="V405" s="95"/>
      <c r="W405" s="95"/>
      <c r="X405" s="95"/>
    </row>
    <row r="406" spans="1:24" ht="21" customHeight="1">
      <c r="A406" s="4"/>
      <c r="B406" s="58"/>
      <c r="C406" s="58"/>
      <c r="D406" s="74">
        <v>0.63958333333333328</v>
      </c>
      <c r="E406" s="16">
        <v>76.343000000000004</v>
      </c>
      <c r="F406" s="90">
        <v>0.01</v>
      </c>
      <c r="G406" s="42">
        <v>10000</v>
      </c>
      <c r="H406" s="30">
        <v>0.08</v>
      </c>
      <c r="I406" s="24">
        <f>E406+F406</f>
        <v>76.353000000000009</v>
      </c>
      <c r="J406" s="2">
        <f>I406-H406</f>
        <v>76.27300000000001</v>
      </c>
      <c r="K406" s="2">
        <f>I406+H408</f>
        <v>76.453000000000003</v>
      </c>
      <c r="L406" s="47"/>
      <c r="M406" s="47"/>
      <c r="N406" s="1" t="str">
        <f>IF(M406="○",H406*G406,IF(M406="×",-H406*G406,""))</f>
        <v/>
      </c>
      <c r="O406" s="1" t="str">
        <f>IF(L406&lt;&gt;"",IF(M406="○",100,IF(M406="×",-100,"")),"")</f>
        <v/>
      </c>
      <c r="P406" s="45" t="str">
        <f>IF(M406="○","勝",IF(M406="×","敗",""))</f>
        <v/>
      </c>
      <c r="Q406" s="137"/>
      <c r="R406" s="138"/>
      <c r="S406" s="138"/>
      <c r="T406" s="139"/>
      <c r="U406" s="95">
        <f>IF(AND(V406="",W406="")=TRUE,0,IF(AND(V406="勝",W406="敗")=TRUE,1,IF(AND(W406="勝",V406="敗")=TRUE,1,IF(AND(V406="勝",W406="")=TRUE,2,IF(AND(W406="勝",V406="")=TRUE,2,IF(AND(V406="敗",W406="")=TRUE,3,IF(AND(W406="敗",V406="")=TRUE,3,0)))))))</f>
        <v>2</v>
      </c>
      <c r="V406" s="95" t="str">
        <f>IF(L406="","",P406)</f>
        <v/>
      </c>
      <c r="W406" s="95" t="str">
        <f>IF(L408="","",P408)</f>
        <v>勝</v>
      </c>
      <c r="X406" s="95"/>
    </row>
    <row r="407" spans="1:24" ht="21" customHeight="1">
      <c r="A407" s="5">
        <f>A403+1</f>
        <v>100</v>
      </c>
      <c r="B407" s="59">
        <v>40840</v>
      </c>
      <c r="C407" s="60" t="str">
        <f>IF(B407="","",TEXT(B407,"(aaa)"))</f>
        <v>(月)</v>
      </c>
      <c r="D407" s="89" t="s">
        <v>26</v>
      </c>
      <c r="E407" s="27" t="s">
        <v>32</v>
      </c>
      <c r="F407" s="89"/>
      <c r="G407" s="87" t="s">
        <v>28</v>
      </c>
      <c r="H407" s="37" t="s">
        <v>11</v>
      </c>
      <c r="I407" s="83" t="s">
        <v>20</v>
      </c>
      <c r="J407" s="84" t="s">
        <v>21</v>
      </c>
      <c r="K407" s="84" t="s">
        <v>22</v>
      </c>
      <c r="L407" s="85" t="s">
        <v>14</v>
      </c>
      <c r="M407" s="48"/>
      <c r="N407" s="1"/>
      <c r="O407" s="94">
        <f>IF(AND(O406="",O408="")=TRUE,"",V407/SUM(V407:X407)*100)</f>
        <v>56.999999999999993</v>
      </c>
      <c r="P407" s="45" t="str">
        <f>IF(AND(L406="",L408="")=TRUE,"",V407&amp;"勝"&amp;W407&amp;"敗"&amp;X407&amp;"引")</f>
        <v>57勝43敗0引</v>
      </c>
      <c r="Q407" s="137"/>
      <c r="R407" s="138"/>
      <c r="S407" s="138"/>
      <c r="T407" s="139"/>
      <c r="U407" s="95"/>
      <c r="V407" s="95">
        <f>IF(U406=2,V403+1,IF(U406=0,0,V403))</f>
        <v>57</v>
      </c>
      <c r="W407" s="95">
        <f>IF(U406=3,W403+1,IF(U406=0,0,W403))</f>
        <v>43</v>
      </c>
      <c r="X407" s="95">
        <f>IF(U406=1,X403+1,X403)</f>
        <v>0</v>
      </c>
    </row>
    <row r="408" spans="1:24" ht="21" customHeight="1" thickBot="1">
      <c r="A408" s="6"/>
      <c r="B408" s="7"/>
      <c r="C408" s="7"/>
      <c r="D408" s="75">
        <v>0.73125000000000007</v>
      </c>
      <c r="E408" s="17">
        <v>76.084000000000003</v>
      </c>
      <c r="F408" s="91">
        <v>-0.01</v>
      </c>
      <c r="G408" s="108">
        <v>10000</v>
      </c>
      <c r="H408" s="92">
        <v>0.1</v>
      </c>
      <c r="I408" s="56">
        <f>E408+F408</f>
        <v>76.073999999999998</v>
      </c>
      <c r="J408" s="57">
        <f>I408+H406</f>
        <v>76.153999999999996</v>
      </c>
      <c r="K408" s="57">
        <f>I408-H408</f>
        <v>75.974000000000004</v>
      </c>
      <c r="L408" s="53">
        <v>1</v>
      </c>
      <c r="M408" s="53" t="s">
        <v>45</v>
      </c>
      <c r="N408" s="8">
        <v>800</v>
      </c>
      <c r="O408" s="8">
        <f>IF(L408&lt;&gt;"",IF(M408="○",100,IF(M408="×",-100,"")),"")</f>
        <v>100</v>
      </c>
      <c r="P408" s="54" t="str">
        <f>IF(M408="○","勝",IF(M408="×","敗",""))</f>
        <v>勝</v>
      </c>
      <c r="U408" s="95"/>
      <c r="V408" s="95"/>
      <c r="W408" s="95"/>
      <c r="X408" s="95"/>
    </row>
    <row r="409" spans="1:24" ht="21" customHeight="1">
      <c r="A409" s="26" t="s">
        <v>0</v>
      </c>
      <c r="B409" s="38" t="s">
        <v>33</v>
      </c>
      <c r="C409" s="38" t="s">
        <v>34</v>
      </c>
      <c r="D409" s="88" t="s">
        <v>26</v>
      </c>
      <c r="E409" s="25" t="s">
        <v>31</v>
      </c>
      <c r="F409" s="88" t="s">
        <v>27</v>
      </c>
      <c r="G409" s="86" t="s">
        <v>28</v>
      </c>
      <c r="H409" s="18" t="s">
        <v>10</v>
      </c>
      <c r="I409" s="41" t="s">
        <v>19</v>
      </c>
      <c r="J409" s="40" t="s">
        <v>21</v>
      </c>
      <c r="K409" s="40" t="s">
        <v>22</v>
      </c>
      <c r="L409" s="82" t="s">
        <v>14</v>
      </c>
      <c r="M409" s="36" t="s">
        <v>15</v>
      </c>
      <c r="N409" s="33" t="s">
        <v>16</v>
      </c>
      <c r="O409" s="33" t="s">
        <v>12</v>
      </c>
      <c r="P409" s="34" t="s">
        <v>13</v>
      </c>
      <c r="Q409" s="176"/>
      <c r="R409" s="138"/>
      <c r="S409" s="138"/>
      <c r="T409" s="139"/>
      <c r="U409" s="95"/>
      <c r="V409" s="95"/>
      <c r="W409" s="95"/>
      <c r="X409" s="95"/>
    </row>
    <row r="410" spans="1:24" ht="21" customHeight="1">
      <c r="A410" s="4"/>
      <c r="B410" s="58"/>
      <c r="C410" s="58"/>
      <c r="D410" s="74">
        <v>0.62916666666666665</v>
      </c>
      <c r="E410" s="16">
        <v>79.542000000000002</v>
      </c>
      <c r="F410" s="90">
        <v>0.01</v>
      </c>
      <c r="G410" s="42">
        <v>10000</v>
      </c>
      <c r="H410" s="30">
        <v>0.08</v>
      </c>
      <c r="I410" s="24">
        <f>E410+F410</f>
        <v>79.552000000000007</v>
      </c>
      <c r="J410" s="2">
        <f>I410-H410</f>
        <v>79.472000000000008</v>
      </c>
      <c r="K410" s="2">
        <f>I410+H412</f>
        <v>79.652000000000001</v>
      </c>
      <c r="L410" s="47"/>
      <c r="M410" s="47"/>
      <c r="N410" s="1" t="str">
        <f>IF(M410="○",H410*G410,IF(M410="×",-H410*G410,""))</f>
        <v/>
      </c>
      <c r="O410" s="1" t="str">
        <f>IF(L410&lt;&gt;"",IF(M410="○",100,IF(M410="×",-100,"")),"")</f>
        <v/>
      </c>
      <c r="P410" s="45" t="str">
        <f>IF(M410="○","勝",IF(M410="×","敗",""))</f>
        <v/>
      </c>
      <c r="Q410" s="176"/>
      <c r="R410" s="142"/>
      <c r="S410" s="142"/>
      <c r="T410" s="139"/>
      <c r="U410" s="95">
        <f>IF(AND(V410="",W410="")=TRUE,0,IF(AND(V410="勝",W410="敗")=TRUE,1,IF(AND(W410="勝",V410="敗")=TRUE,1,IF(AND(V410="勝",W410="")=TRUE,2,IF(AND(W410="勝",V410="")=TRUE,2,IF(AND(V410="敗",W410="")=TRUE,3,IF(AND(W410="敗",V410="")=TRUE,3,0)))))))</f>
        <v>2</v>
      </c>
      <c r="V410" s="95" t="str">
        <f>IF(L410="","",P410)</f>
        <v/>
      </c>
      <c r="W410" s="95" t="str">
        <f>IF(L412="","",P412)</f>
        <v>勝</v>
      </c>
      <c r="X410" s="95"/>
    </row>
    <row r="411" spans="1:24" ht="21" customHeight="1">
      <c r="A411" s="5">
        <f>A407+1</f>
        <v>101</v>
      </c>
      <c r="B411" s="59">
        <v>40847</v>
      </c>
      <c r="C411" s="60" t="str">
        <f>IF(B411="","",TEXT(B411,"(aaa)"))</f>
        <v>(月)</v>
      </c>
      <c r="D411" s="89" t="s">
        <v>26</v>
      </c>
      <c r="E411" s="27" t="s">
        <v>32</v>
      </c>
      <c r="F411" s="89"/>
      <c r="G411" s="87" t="s">
        <v>28</v>
      </c>
      <c r="H411" s="37" t="s">
        <v>11</v>
      </c>
      <c r="I411" s="83" t="s">
        <v>20</v>
      </c>
      <c r="J411" s="84" t="s">
        <v>21</v>
      </c>
      <c r="K411" s="84" t="s">
        <v>22</v>
      </c>
      <c r="L411" s="85" t="s">
        <v>14</v>
      </c>
      <c r="M411" s="48"/>
      <c r="N411" s="1"/>
      <c r="O411" s="94">
        <f>IF(AND(O410="",O412="")=TRUE,"",V411/SUM(V411:X411)*100)</f>
        <v>57.42574257425742</v>
      </c>
      <c r="P411" s="45" t="str">
        <f>IF(AND(L410="",L412="")=TRUE,"",V411&amp;"勝"&amp;W411&amp;"敗"&amp;X411&amp;"引")</f>
        <v>58勝43敗0引</v>
      </c>
      <c r="Q411" s="137"/>
      <c r="R411" s="138"/>
      <c r="S411" s="138"/>
      <c r="T411" s="139"/>
      <c r="U411" s="95"/>
      <c r="V411" s="95">
        <f>IF(U410=2,V407+1,IF(U410=0,0,V407))</f>
        <v>58</v>
      </c>
      <c r="W411" s="95">
        <f>IF(U410=3,W407+1,IF(U410=0,0,W407))</f>
        <v>43</v>
      </c>
      <c r="X411" s="95">
        <f>IF(U410=1,X407+1,X407)</f>
        <v>0</v>
      </c>
    </row>
    <row r="412" spans="1:24" ht="21" customHeight="1" thickBot="1">
      <c r="A412" s="6"/>
      <c r="B412" s="7"/>
      <c r="C412" s="7"/>
      <c r="D412" s="75">
        <v>0.80625000000000002</v>
      </c>
      <c r="E412" s="17">
        <v>77.802000000000007</v>
      </c>
      <c r="F412" s="91">
        <v>-0.01</v>
      </c>
      <c r="G412" s="108">
        <v>10000</v>
      </c>
      <c r="H412" s="92">
        <v>0.1</v>
      </c>
      <c r="I412" s="56">
        <f>E412+F412</f>
        <v>77.792000000000002</v>
      </c>
      <c r="J412" s="57">
        <f>I412+H410</f>
        <v>77.872</v>
      </c>
      <c r="K412" s="57">
        <f>I412-H412</f>
        <v>77.692000000000007</v>
      </c>
      <c r="L412" s="53">
        <v>1</v>
      </c>
      <c r="M412" s="53" t="s">
        <v>45</v>
      </c>
      <c r="N412" s="8">
        <v>800</v>
      </c>
      <c r="O412" s="8">
        <f>IF(L412&lt;&gt;"",IF(M412="○",100,IF(M412="×",-100,"")),"")</f>
        <v>100</v>
      </c>
      <c r="P412" s="54" t="str">
        <f>IF(M412="○","勝",IF(M412="×","敗",""))</f>
        <v>勝</v>
      </c>
      <c r="U412" s="95"/>
      <c r="V412" s="95"/>
      <c r="W412" s="95"/>
      <c r="X412" s="95"/>
    </row>
    <row r="413" spans="1:24" ht="21" customHeight="1">
      <c r="A413" s="26" t="s">
        <v>0</v>
      </c>
      <c r="B413" s="38" t="s">
        <v>33</v>
      </c>
      <c r="C413" s="38" t="s">
        <v>34</v>
      </c>
      <c r="D413" s="88" t="s">
        <v>26</v>
      </c>
      <c r="E413" s="25" t="s">
        <v>31</v>
      </c>
      <c r="F413" s="88" t="s">
        <v>27</v>
      </c>
      <c r="G413" s="86" t="s">
        <v>28</v>
      </c>
      <c r="H413" s="18" t="s">
        <v>10</v>
      </c>
      <c r="I413" s="41" t="s">
        <v>19</v>
      </c>
      <c r="J413" s="40" t="s">
        <v>21</v>
      </c>
      <c r="K413" s="40" t="s">
        <v>22</v>
      </c>
      <c r="L413" s="82" t="s">
        <v>14</v>
      </c>
      <c r="M413" s="36" t="s">
        <v>15</v>
      </c>
      <c r="N413" s="33" t="s">
        <v>16</v>
      </c>
      <c r="O413" s="33" t="s">
        <v>12</v>
      </c>
      <c r="P413" s="34" t="s">
        <v>13</v>
      </c>
      <c r="Q413" s="176"/>
      <c r="R413" s="138"/>
      <c r="S413" s="138"/>
      <c r="T413" s="139"/>
      <c r="U413" s="95"/>
      <c r="V413" s="95"/>
      <c r="W413" s="95"/>
      <c r="X413" s="95"/>
    </row>
    <row r="414" spans="1:24" ht="21" customHeight="1">
      <c r="A414" s="4"/>
      <c r="B414" s="58"/>
      <c r="C414" s="58"/>
      <c r="D414" s="74">
        <v>0.70000000000000007</v>
      </c>
      <c r="E414" s="16">
        <v>78.186999999999998</v>
      </c>
      <c r="F414" s="90">
        <v>0.01</v>
      </c>
      <c r="G414" s="42">
        <v>10000</v>
      </c>
      <c r="H414" s="30">
        <v>0.08</v>
      </c>
      <c r="I414" s="24">
        <f>E414+F414</f>
        <v>78.197000000000003</v>
      </c>
      <c r="J414" s="2">
        <f>I414-H414</f>
        <v>78.117000000000004</v>
      </c>
      <c r="K414" s="2">
        <f>I414+H416</f>
        <v>78.296999999999997</v>
      </c>
      <c r="L414" s="47"/>
      <c r="M414" s="47"/>
      <c r="N414" s="1" t="str">
        <f>IF(M414="○",H414*G414,IF(M414="×",-H414*G414,""))</f>
        <v/>
      </c>
      <c r="O414" s="1" t="str">
        <f>IF(L414&lt;&gt;"",IF(M414="○",100,IF(M414="×",-100,"")),"")</f>
        <v/>
      </c>
      <c r="P414" s="45" t="str">
        <f>IF(M414="○","勝",IF(M414="×","敗",""))</f>
        <v/>
      </c>
      <c r="Q414" s="176"/>
      <c r="R414" s="142"/>
      <c r="S414" s="142"/>
      <c r="T414" s="139"/>
      <c r="U414" s="95">
        <f>IF(AND(V414="",W414="")=TRUE,0,IF(AND(V414="勝",W414="敗")=TRUE,1,IF(AND(W414="勝",V414="敗")=TRUE,1,IF(AND(V414="勝",W414="")=TRUE,2,IF(AND(W414="勝",V414="")=TRUE,2,IF(AND(V414="敗",W414="")=TRUE,3,IF(AND(W414="敗",V414="")=TRUE,3,0)))))))</f>
        <v>2</v>
      </c>
      <c r="V414" s="95" t="str">
        <f>IF(L414="","",P414)</f>
        <v/>
      </c>
      <c r="W414" s="95" t="str">
        <f>IF(L416="","",P416)</f>
        <v>勝</v>
      </c>
      <c r="X414" s="95"/>
    </row>
    <row r="415" spans="1:24" ht="21" customHeight="1">
      <c r="A415" s="5">
        <f>A411+1</f>
        <v>102</v>
      </c>
      <c r="B415" s="59">
        <v>40854</v>
      </c>
      <c r="C415" s="60" t="str">
        <f>IF(B415="","",TEXT(B415,"(aaa)"))</f>
        <v>(月)</v>
      </c>
      <c r="D415" s="89" t="s">
        <v>26</v>
      </c>
      <c r="E415" s="27" t="s">
        <v>32</v>
      </c>
      <c r="F415" s="89"/>
      <c r="G415" s="87" t="s">
        <v>28</v>
      </c>
      <c r="H415" s="37" t="s">
        <v>11</v>
      </c>
      <c r="I415" s="83" t="s">
        <v>20</v>
      </c>
      <c r="J415" s="84" t="s">
        <v>21</v>
      </c>
      <c r="K415" s="84" t="s">
        <v>22</v>
      </c>
      <c r="L415" s="85" t="s">
        <v>14</v>
      </c>
      <c r="M415" s="48"/>
      <c r="N415" s="1"/>
      <c r="O415" s="94">
        <f>IF(AND(O414="",O416="")=TRUE,"",V415/SUM(V415:X415)*100)</f>
        <v>57.843137254901968</v>
      </c>
      <c r="P415" s="45" t="str">
        <f>IF(AND(L414="",L416="")=TRUE,"",V415&amp;"勝"&amp;W415&amp;"敗"&amp;X415&amp;"引")</f>
        <v>59勝43敗0引</v>
      </c>
      <c r="Q415" s="137"/>
      <c r="R415" s="138"/>
      <c r="S415" s="138"/>
      <c r="T415" s="139"/>
      <c r="U415" s="95"/>
      <c r="V415" s="95">
        <f>IF(U414=2,V411+1,IF(U414=0,0,V411))</f>
        <v>59</v>
      </c>
      <c r="W415" s="95">
        <f>IF(U414=3,W411+1,IF(U414=0,0,W411))</f>
        <v>43</v>
      </c>
      <c r="X415" s="95">
        <f>IF(U414=1,X411+1,X411)</f>
        <v>0</v>
      </c>
    </row>
    <row r="416" spans="1:24" ht="21" customHeight="1" thickBot="1">
      <c r="A416" s="6"/>
      <c r="B416" s="7"/>
      <c r="C416" s="7"/>
      <c r="D416" s="75">
        <v>0.86875000000000002</v>
      </c>
      <c r="E416" s="17">
        <v>78.042000000000002</v>
      </c>
      <c r="F416" s="91">
        <v>-0.01</v>
      </c>
      <c r="G416" s="108">
        <v>10000</v>
      </c>
      <c r="H416" s="92">
        <v>0.1</v>
      </c>
      <c r="I416" s="56">
        <f>E416+F416</f>
        <v>78.031999999999996</v>
      </c>
      <c r="J416" s="57">
        <v>78.061999999999998</v>
      </c>
      <c r="K416" s="57">
        <f>I416-H416</f>
        <v>77.932000000000002</v>
      </c>
      <c r="L416" s="53">
        <v>1</v>
      </c>
      <c r="M416" s="53" t="s">
        <v>45</v>
      </c>
      <c r="N416" s="8">
        <v>300</v>
      </c>
      <c r="O416" s="8">
        <f>IF(L416&lt;&gt;"",IF(M416="○",100,IF(M416="×",-100,"")),"")</f>
        <v>100</v>
      </c>
      <c r="P416" s="54" t="str">
        <f>IF(M416="○","勝",IF(M416="×","敗",""))</f>
        <v>勝</v>
      </c>
      <c r="Q416" t="s">
        <v>147</v>
      </c>
      <c r="U416" s="95"/>
      <c r="V416" s="95"/>
      <c r="W416" s="95"/>
      <c r="X416" s="95"/>
    </row>
    <row r="417" spans="1:24" ht="21" customHeight="1">
      <c r="A417" s="26" t="s">
        <v>0</v>
      </c>
      <c r="B417" s="38" t="s">
        <v>33</v>
      </c>
      <c r="C417" s="38" t="s">
        <v>34</v>
      </c>
      <c r="D417" s="88" t="s">
        <v>26</v>
      </c>
      <c r="E417" s="25" t="s">
        <v>31</v>
      </c>
      <c r="F417" s="88" t="s">
        <v>27</v>
      </c>
      <c r="G417" s="86" t="s">
        <v>28</v>
      </c>
      <c r="H417" s="18" t="s">
        <v>10</v>
      </c>
      <c r="I417" s="41" t="s">
        <v>19</v>
      </c>
      <c r="J417" s="40" t="s">
        <v>21</v>
      </c>
      <c r="K417" s="40" t="s">
        <v>22</v>
      </c>
      <c r="L417" s="82" t="s">
        <v>14</v>
      </c>
      <c r="M417" s="36" t="s">
        <v>15</v>
      </c>
      <c r="N417" s="33" t="s">
        <v>16</v>
      </c>
      <c r="O417" s="33" t="s">
        <v>12</v>
      </c>
      <c r="P417" s="34" t="s">
        <v>13</v>
      </c>
      <c r="Q417" s="176"/>
      <c r="R417" s="138"/>
      <c r="S417" s="138"/>
      <c r="T417" s="139"/>
      <c r="U417" s="95"/>
      <c r="V417" s="95"/>
      <c r="W417" s="95"/>
      <c r="X417" s="95"/>
    </row>
    <row r="418" spans="1:24" ht="21" customHeight="1">
      <c r="A418" s="4"/>
      <c r="B418" s="58"/>
      <c r="C418" s="58"/>
      <c r="D418" s="74">
        <v>0.69374999999999998</v>
      </c>
      <c r="E418" s="16">
        <v>78.069999999999993</v>
      </c>
      <c r="F418" s="90">
        <v>0.01</v>
      </c>
      <c r="G418" s="42">
        <v>10000</v>
      </c>
      <c r="H418" s="30">
        <v>0.08</v>
      </c>
      <c r="I418" s="24">
        <f>E418+F418</f>
        <v>78.08</v>
      </c>
      <c r="J418" s="2">
        <f>I418-H418</f>
        <v>78</v>
      </c>
      <c r="K418" s="2">
        <f>I418+H420</f>
        <v>78.179999999999993</v>
      </c>
      <c r="L418" s="47"/>
      <c r="M418" s="47"/>
      <c r="N418" s="1" t="str">
        <f>IF(M418="○",H418*G418,IF(M418="×",-H418*G418,""))</f>
        <v/>
      </c>
      <c r="O418" s="1" t="str">
        <f>IF(L418&lt;&gt;"",IF(M418="○",100,IF(M418="×",-100,"")),"")</f>
        <v/>
      </c>
      <c r="P418" s="45" t="str">
        <f>IF(M418="○","勝",IF(M418="×","敗",""))</f>
        <v/>
      </c>
      <c r="Q418" s="176"/>
      <c r="R418" s="142"/>
      <c r="S418" s="142"/>
      <c r="T418" s="139"/>
      <c r="U418" s="95">
        <f>IF(AND(V418="",W418="")=TRUE,0,IF(AND(V418="勝",W418="敗")=TRUE,1,IF(AND(W418="勝",V418="敗")=TRUE,1,IF(AND(V418="勝",W418="")=TRUE,2,IF(AND(W418="勝",V418="")=TRUE,2,IF(AND(V418="敗",W418="")=TRUE,3,IF(AND(W418="敗",V418="")=TRUE,3,0)))))))</f>
        <v>3</v>
      </c>
      <c r="V418" s="95" t="str">
        <f>IF(L418="","",P418)</f>
        <v/>
      </c>
      <c r="W418" s="95" t="str">
        <f>IF(L420="","",P420)</f>
        <v>敗</v>
      </c>
      <c r="X418" s="95"/>
    </row>
    <row r="419" spans="1:24" ht="21" customHeight="1">
      <c r="A419" s="5">
        <f>A415+1</f>
        <v>103</v>
      </c>
      <c r="B419" s="59">
        <v>40855</v>
      </c>
      <c r="C419" s="60" t="str">
        <f>IF(B419="","",TEXT(B419,"(aaa)"))</f>
        <v>(火)</v>
      </c>
      <c r="D419" s="89" t="s">
        <v>26</v>
      </c>
      <c r="E419" s="27" t="s">
        <v>32</v>
      </c>
      <c r="F419" s="89"/>
      <c r="G419" s="87" t="s">
        <v>28</v>
      </c>
      <c r="H419" s="37" t="s">
        <v>11</v>
      </c>
      <c r="I419" s="83" t="s">
        <v>20</v>
      </c>
      <c r="J419" s="84" t="s">
        <v>21</v>
      </c>
      <c r="K419" s="84" t="s">
        <v>22</v>
      </c>
      <c r="L419" s="85" t="s">
        <v>14</v>
      </c>
      <c r="M419" s="48"/>
      <c r="N419" s="1"/>
      <c r="O419" s="94">
        <f>IF(AND(O418="",O420="")=TRUE,"",V419/SUM(V419:X419)*100)</f>
        <v>57.28155339805825</v>
      </c>
      <c r="P419" s="45" t="str">
        <f>IF(AND(L418="",L420="")=TRUE,"",V419&amp;"勝"&amp;W419&amp;"敗"&amp;X419&amp;"引")</f>
        <v>59勝44敗0引</v>
      </c>
      <c r="Q419" s="137"/>
      <c r="R419" s="138"/>
      <c r="S419" s="138"/>
      <c r="T419" s="139"/>
      <c r="U419" s="95"/>
      <c r="V419" s="95">
        <f>IF(U418=2,V415+1,IF(U418=0,0,V415))</f>
        <v>59</v>
      </c>
      <c r="W419" s="95">
        <f>IF(U418=3,W415+1,IF(U418=0,0,W415))</f>
        <v>44</v>
      </c>
      <c r="X419" s="95">
        <f>IF(U418=1,X415+1,X415)</f>
        <v>0</v>
      </c>
    </row>
    <row r="420" spans="1:24" ht="21" customHeight="1" thickBot="1">
      <c r="A420" s="6"/>
      <c r="B420" s="7"/>
      <c r="C420" s="7"/>
      <c r="D420" s="75">
        <v>0.76041666666666663</v>
      </c>
      <c r="E420" s="17">
        <v>77.98</v>
      </c>
      <c r="F420" s="91">
        <v>-0.01</v>
      </c>
      <c r="G420" s="108">
        <v>10000</v>
      </c>
      <c r="H420" s="92">
        <v>0.1</v>
      </c>
      <c r="I420" s="56">
        <f>E420+F420</f>
        <v>77.97</v>
      </c>
      <c r="J420" s="57">
        <f>I420+H418</f>
        <v>78.05</v>
      </c>
      <c r="K420" s="57">
        <f>I420-H420</f>
        <v>77.87</v>
      </c>
      <c r="L420" s="53">
        <v>1</v>
      </c>
      <c r="M420" s="53" t="s">
        <v>47</v>
      </c>
      <c r="N420" s="8">
        <v>-1100</v>
      </c>
      <c r="O420" s="8">
        <f>IF(L420&lt;&gt;"",IF(M420="○",100,IF(M420="×",-100,"")),"")</f>
        <v>-100</v>
      </c>
      <c r="P420" s="54" t="str">
        <f>IF(M420="○","勝",IF(M420="×","敗",""))</f>
        <v>敗</v>
      </c>
      <c r="U420" s="95"/>
      <c r="V420" s="95"/>
      <c r="W420" s="95"/>
      <c r="X420" s="95"/>
    </row>
    <row r="421" spans="1:24" ht="21" customHeight="1">
      <c r="A421" s="26" t="s">
        <v>0</v>
      </c>
      <c r="B421" s="38" t="s">
        <v>33</v>
      </c>
      <c r="C421" s="38" t="s">
        <v>34</v>
      </c>
      <c r="D421" s="88" t="s">
        <v>26</v>
      </c>
      <c r="E421" s="25" t="s">
        <v>31</v>
      </c>
      <c r="F421" s="88" t="s">
        <v>27</v>
      </c>
      <c r="G421" s="86" t="s">
        <v>28</v>
      </c>
      <c r="H421" s="18" t="s">
        <v>10</v>
      </c>
      <c r="I421" s="41" t="s">
        <v>19</v>
      </c>
      <c r="J421" s="40" t="s">
        <v>21</v>
      </c>
      <c r="K421" s="40" t="s">
        <v>22</v>
      </c>
      <c r="L421" s="82" t="s">
        <v>14</v>
      </c>
      <c r="M421" s="36" t="s">
        <v>15</v>
      </c>
      <c r="N421" s="33" t="s">
        <v>16</v>
      </c>
      <c r="O421" s="33" t="s">
        <v>12</v>
      </c>
      <c r="P421" s="34" t="s">
        <v>13</v>
      </c>
      <c r="Q421" s="176"/>
      <c r="R421" s="138"/>
      <c r="S421" s="138"/>
      <c r="T421" s="139"/>
      <c r="U421" s="95"/>
      <c r="V421" s="95"/>
      <c r="W421" s="95"/>
      <c r="X421" s="95"/>
    </row>
    <row r="422" spans="1:24" ht="21" customHeight="1">
      <c r="A422" s="4"/>
      <c r="B422" s="58"/>
      <c r="C422" s="58"/>
      <c r="D422" s="74">
        <v>0.81041666666666667</v>
      </c>
      <c r="E422" s="16">
        <v>76.960999999999999</v>
      </c>
      <c r="F422" s="90">
        <v>0.01</v>
      </c>
      <c r="G422" s="42">
        <v>10000</v>
      </c>
      <c r="H422" s="30">
        <v>0.08</v>
      </c>
      <c r="I422" s="24">
        <f>E422+F422</f>
        <v>76.971000000000004</v>
      </c>
      <c r="J422" s="2">
        <f>I422-H422</f>
        <v>76.891000000000005</v>
      </c>
      <c r="K422" s="2">
        <f>I422+H424</f>
        <v>77.070999999999998</v>
      </c>
      <c r="L422" s="47">
        <v>1</v>
      </c>
      <c r="M422" s="47" t="s">
        <v>45</v>
      </c>
      <c r="N422" s="1">
        <f>IF(M422="○",H422*G422,IF(M422="×",-H422*G422,""))</f>
        <v>800</v>
      </c>
      <c r="O422" s="1">
        <f>IF(L422&lt;&gt;"",IF(M422="○",100,IF(M422="×",-100,"")),"")</f>
        <v>100</v>
      </c>
      <c r="P422" s="45" t="str">
        <f>IF(M422="○","勝",IF(M422="×","敗",""))</f>
        <v>勝</v>
      </c>
      <c r="Q422" s="176" t="s">
        <v>148</v>
      </c>
      <c r="R422" s="142"/>
      <c r="S422" s="142"/>
      <c r="T422" s="139"/>
      <c r="U422" s="95">
        <f>IF(AND(V422="",W422="")=TRUE,0,IF(AND(V422="勝",W422="敗")=TRUE,1,IF(AND(W422="勝",V422="敗")=TRUE,1,IF(AND(V422="勝",W422="")=TRUE,2,IF(AND(W422="勝",V422="")=TRUE,2,IF(AND(V422="敗",W422="")=TRUE,3,IF(AND(W422="敗",V422="")=TRUE,3,0)))))))</f>
        <v>2</v>
      </c>
      <c r="V422" s="95" t="str">
        <f>IF(L422="","",P422)</f>
        <v>勝</v>
      </c>
      <c r="W422" s="95" t="str">
        <f>IF(L424="","",P424)</f>
        <v/>
      </c>
      <c r="X422" s="95"/>
    </row>
    <row r="423" spans="1:24" ht="21" customHeight="1">
      <c r="A423" s="5">
        <f>A419+1</f>
        <v>104</v>
      </c>
      <c r="B423" s="140">
        <v>40868</v>
      </c>
      <c r="C423" s="60" t="str">
        <f>IF(B423="","",TEXT(B423,"(aaa)"))</f>
        <v>(月)</v>
      </c>
      <c r="D423" s="89" t="s">
        <v>26</v>
      </c>
      <c r="E423" s="27" t="s">
        <v>32</v>
      </c>
      <c r="F423" s="89"/>
      <c r="G423" s="87" t="s">
        <v>28</v>
      </c>
      <c r="H423" s="37" t="s">
        <v>11</v>
      </c>
      <c r="I423" s="83" t="s">
        <v>20</v>
      </c>
      <c r="J423" s="84" t="s">
        <v>21</v>
      </c>
      <c r="K423" s="84" t="s">
        <v>22</v>
      </c>
      <c r="L423" s="85" t="s">
        <v>14</v>
      </c>
      <c r="M423" s="48"/>
      <c r="N423" s="1"/>
      <c r="O423" s="94">
        <f>IF(AND(O422="",O424="")=TRUE,"",V423/SUM(V423:X423)*100)</f>
        <v>57.692307692307686</v>
      </c>
      <c r="P423" s="45" t="str">
        <f>IF(AND(L422="",L424="")=TRUE,"",V423&amp;"勝"&amp;W423&amp;"敗"&amp;X423&amp;"引")</f>
        <v>60勝44敗0引</v>
      </c>
      <c r="Q423" s="137"/>
      <c r="R423" s="138"/>
      <c r="S423" s="138"/>
      <c r="T423" s="139"/>
      <c r="U423" s="95"/>
      <c r="V423" s="95">
        <f>IF(U422=2,V419+1,IF(U422=0,0,V419))</f>
        <v>60</v>
      </c>
      <c r="W423" s="95">
        <f>IF(U422=3,W419+1,IF(U422=0,0,W419))</f>
        <v>44</v>
      </c>
      <c r="X423" s="95">
        <f>IF(U422=1,X419+1,X419)</f>
        <v>0</v>
      </c>
    </row>
    <row r="424" spans="1:24" ht="21" customHeight="1" thickBot="1">
      <c r="A424" s="6"/>
      <c r="B424" s="7"/>
      <c r="C424" s="7"/>
      <c r="D424" s="75">
        <v>0.74791666666666667</v>
      </c>
      <c r="E424" s="17">
        <v>76.77</v>
      </c>
      <c r="F424" s="91">
        <v>-0.01</v>
      </c>
      <c r="G424" s="108">
        <v>10000</v>
      </c>
      <c r="H424" s="92">
        <v>0.1</v>
      </c>
      <c r="I424" s="56">
        <f>E424+F424</f>
        <v>76.759999999999991</v>
      </c>
      <c r="J424" s="57">
        <f>I424+H422</f>
        <v>76.839999999999989</v>
      </c>
      <c r="K424" s="57">
        <f>I424-H424</f>
        <v>76.66</v>
      </c>
      <c r="L424" s="53"/>
      <c r="M424" s="53"/>
      <c r="N424" s="8"/>
      <c r="O424" s="8" t="str">
        <f>IF(L424&lt;&gt;"",IF(M424="○",100,IF(M424="×",-100,"")),"")</f>
        <v/>
      </c>
      <c r="P424" s="54" t="str">
        <f>IF(M424="○","勝",IF(M424="×","敗",""))</f>
        <v/>
      </c>
      <c r="Q424" s="203" t="s">
        <v>149</v>
      </c>
      <c r="U424" s="95"/>
      <c r="V424" s="95"/>
      <c r="W424" s="95"/>
      <c r="X424" s="95"/>
    </row>
    <row r="425" spans="1:24" ht="21" customHeight="1">
      <c r="A425" s="26" t="s">
        <v>0</v>
      </c>
      <c r="B425" s="38" t="s">
        <v>33</v>
      </c>
      <c r="C425" s="38" t="s">
        <v>34</v>
      </c>
      <c r="D425" s="88" t="s">
        <v>26</v>
      </c>
      <c r="E425" s="25" t="s">
        <v>31</v>
      </c>
      <c r="F425" s="88" t="s">
        <v>27</v>
      </c>
      <c r="G425" s="86" t="s">
        <v>28</v>
      </c>
      <c r="H425" s="18" t="s">
        <v>10</v>
      </c>
      <c r="I425" s="41" t="s">
        <v>19</v>
      </c>
      <c r="J425" s="40" t="s">
        <v>21</v>
      </c>
      <c r="K425" s="40" t="s">
        <v>22</v>
      </c>
      <c r="L425" s="82" t="s">
        <v>14</v>
      </c>
      <c r="M425" s="36" t="s">
        <v>15</v>
      </c>
      <c r="N425" s="33" t="s">
        <v>16</v>
      </c>
      <c r="O425" s="33" t="s">
        <v>12</v>
      </c>
      <c r="P425" s="34" t="s">
        <v>13</v>
      </c>
      <c r="Q425" s="176"/>
      <c r="R425" s="138"/>
      <c r="S425" s="138"/>
      <c r="T425" s="139"/>
      <c r="U425" s="95"/>
      <c r="V425" s="95"/>
      <c r="W425" s="95"/>
      <c r="X425" s="95"/>
    </row>
    <row r="426" spans="1:24" ht="21" customHeight="1">
      <c r="A426" s="4"/>
      <c r="B426" s="58"/>
      <c r="C426" s="58"/>
      <c r="D426" s="135">
        <v>0.64722222222222225</v>
      </c>
      <c r="E426" s="16">
        <v>77.09</v>
      </c>
      <c r="F426" s="90">
        <v>0.01</v>
      </c>
      <c r="G426" s="42">
        <v>10000</v>
      </c>
      <c r="H426" s="30">
        <v>0.08</v>
      </c>
      <c r="I426" s="24">
        <f>E426+F426</f>
        <v>77.100000000000009</v>
      </c>
      <c r="J426" s="2">
        <f>I426-H426</f>
        <v>77.02000000000001</v>
      </c>
      <c r="K426" s="2">
        <f>I426+H428</f>
        <v>77.2</v>
      </c>
      <c r="L426" s="47">
        <v>1</v>
      </c>
      <c r="M426" s="47" t="s">
        <v>45</v>
      </c>
      <c r="N426" s="1">
        <f>IF(M426="○",H426*G426,IF(M426="×",-H426*G426,""))</f>
        <v>800</v>
      </c>
      <c r="O426" s="1">
        <f>IF(L426&lt;&gt;"",IF(M426="○",100,IF(M426="×",-100,"")),"")</f>
        <v>100</v>
      </c>
      <c r="P426" s="45" t="str">
        <f>IF(M426="○","勝",IF(M426="×","敗",""))</f>
        <v>勝</v>
      </c>
      <c r="Q426" s="137"/>
      <c r="R426" s="142"/>
      <c r="S426" s="142"/>
      <c r="T426" s="139"/>
      <c r="U426" s="95">
        <f>IF(AND(V426="",W426="")=TRUE,0,IF(AND(V426="勝",W426="敗")=TRUE,1,IF(AND(W426="勝",V426="敗")=TRUE,1,IF(AND(V426="勝",W426="")=TRUE,2,IF(AND(W426="勝",V426="")=TRUE,2,IF(AND(V426="敗",W426="")=TRUE,3,IF(AND(W426="敗",V426="")=TRUE,3,0)))))))</f>
        <v>2</v>
      </c>
      <c r="V426" s="95" t="str">
        <f>IF(L426="","",P426)</f>
        <v>勝</v>
      </c>
      <c r="W426" s="95" t="str">
        <f>IF(L428="","",P428)</f>
        <v/>
      </c>
      <c r="X426" s="95"/>
    </row>
    <row r="427" spans="1:24" ht="21" customHeight="1">
      <c r="A427" s="5">
        <f>A423+1</f>
        <v>105</v>
      </c>
      <c r="B427" s="59">
        <v>40869</v>
      </c>
      <c r="C427" s="60" t="str">
        <f>IF(B427="","",TEXT(B427,"(aaa)"))</f>
        <v>(火)</v>
      </c>
      <c r="D427" s="89" t="s">
        <v>26</v>
      </c>
      <c r="E427" s="27" t="s">
        <v>32</v>
      </c>
      <c r="F427" s="89"/>
      <c r="G427" s="87" t="s">
        <v>28</v>
      </c>
      <c r="H427" s="37" t="s">
        <v>11</v>
      </c>
      <c r="I427" s="83" t="s">
        <v>20</v>
      </c>
      <c r="J427" s="84" t="s">
        <v>21</v>
      </c>
      <c r="K427" s="84" t="s">
        <v>22</v>
      </c>
      <c r="L427" s="85" t="s">
        <v>14</v>
      </c>
      <c r="M427" s="48"/>
      <c r="N427" s="1"/>
      <c r="O427" s="94">
        <f>IF(AND(O426="",O428="")=TRUE,"",V427/SUM(V427:X427)*100)</f>
        <v>58.095238095238102</v>
      </c>
      <c r="P427" s="45" t="str">
        <f>IF(AND(L426="",L428="")=TRUE,"",V427&amp;"勝"&amp;W427&amp;"敗"&amp;X427&amp;"引")</f>
        <v>61勝44敗0引</v>
      </c>
      <c r="Q427" s="137"/>
      <c r="R427" s="138"/>
      <c r="S427" s="138"/>
      <c r="T427" s="139"/>
      <c r="U427" s="95"/>
      <c r="V427" s="95">
        <f>IF(U426=2,V423+1,IF(U426=0,0,V423))</f>
        <v>61</v>
      </c>
      <c r="W427" s="95">
        <f>IF(U426=3,W423+1,IF(U426=0,0,W423))</f>
        <v>44</v>
      </c>
      <c r="X427" s="95">
        <f>IF(U426=1,X423+1,X423)</f>
        <v>0</v>
      </c>
    </row>
    <row r="428" spans="1:24" ht="21" customHeight="1" thickBot="1">
      <c r="A428" s="6"/>
      <c r="B428" s="7"/>
      <c r="C428" s="7"/>
      <c r="D428" s="75">
        <v>0.84722222222222221</v>
      </c>
      <c r="E428" s="204" t="s">
        <v>150</v>
      </c>
      <c r="F428" s="91">
        <v>-0.01</v>
      </c>
      <c r="G428" s="108">
        <v>10000</v>
      </c>
      <c r="H428" s="92">
        <v>0.1</v>
      </c>
      <c r="I428" s="56">
        <f>E428+F428</f>
        <v>76.83</v>
      </c>
      <c r="J428" s="57">
        <f>I428+H426</f>
        <v>76.91</v>
      </c>
      <c r="K428" s="57">
        <f>I428-H428</f>
        <v>76.73</v>
      </c>
      <c r="L428" s="53"/>
      <c r="M428" s="53"/>
      <c r="N428" s="8"/>
      <c r="O428" s="8" t="str">
        <f>IF(L428&lt;&gt;"",IF(M428="○",100,IF(M428="×",-100,"")),"")</f>
        <v/>
      </c>
      <c r="P428" s="54" t="str">
        <f>IF(M428="○","勝",IF(M428="×","敗",""))</f>
        <v/>
      </c>
      <c r="U428" s="95"/>
      <c r="V428" s="95"/>
      <c r="W428" s="95"/>
      <c r="X428" s="95"/>
    </row>
    <row r="429" spans="1:24" ht="21" customHeight="1">
      <c r="A429" s="26" t="s">
        <v>0</v>
      </c>
      <c r="B429" s="38" t="s">
        <v>33</v>
      </c>
      <c r="C429" s="38" t="s">
        <v>34</v>
      </c>
      <c r="D429" s="88" t="s">
        <v>26</v>
      </c>
      <c r="E429" s="25" t="s">
        <v>31</v>
      </c>
      <c r="F429" s="88" t="s">
        <v>27</v>
      </c>
      <c r="G429" s="86" t="s">
        <v>28</v>
      </c>
      <c r="H429" s="18" t="s">
        <v>10</v>
      </c>
      <c r="I429" s="41" t="s">
        <v>19</v>
      </c>
      <c r="J429" s="40" t="s">
        <v>21</v>
      </c>
      <c r="K429" s="40" t="s">
        <v>22</v>
      </c>
      <c r="L429" s="82" t="s">
        <v>14</v>
      </c>
      <c r="M429" s="36" t="s">
        <v>15</v>
      </c>
      <c r="N429" s="33" t="s">
        <v>16</v>
      </c>
      <c r="O429" s="33" t="s">
        <v>12</v>
      </c>
      <c r="P429" s="34" t="s">
        <v>13</v>
      </c>
      <c r="Q429" s="176"/>
      <c r="R429" s="138"/>
      <c r="S429" s="138"/>
      <c r="T429" s="139"/>
      <c r="U429" s="95"/>
      <c r="V429" s="95"/>
      <c r="W429" s="95"/>
      <c r="X429" s="95"/>
    </row>
    <row r="430" spans="1:24" ht="21" customHeight="1">
      <c r="A430" s="4"/>
      <c r="B430" s="58"/>
      <c r="C430" s="58"/>
      <c r="D430" s="74">
        <v>0.75208333333333333</v>
      </c>
      <c r="E430" s="16">
        <v>77.781000000000006</v>
      </c>
      <c r="F430" s="90">
        <v>0.01</v>
      </c>
      <c r="G430" s="42">
        <v>10000</v>
      </c>
      <c r="H430" s="30">
        <v>0.08</v>
      </c>
      <c r="I430" s="24">
        <f>E430+F430</f>
        <v>77.791000000000011</v>
      </c>
      <c r="J430" s="2">
        <f>I430-H430</f>
        <v>77.711000000000013</v>
      </c>
      <c r="K430" s="2">
        <f>I430+H432</f>
        <v>77.891000000000005</v>
      </c>
      <c r="L430" s="47">
        <v>1</v>
      </c>
      <c r="M430" s="47" t="s">
        <v>47</v>
      </c>
      <c r="N430" s="1">
        <f>IF(M430="○",H430*G430,IF(M430="×",-H430*G430,""))</f>
        <v>-800</v>
      </c>
      <c r="O430" s="1">
        <f>IF(L430&lt;&gt;"",IF(M430="○",100,IF(M430="×",-100,"")),"")</f>
        <v>-100</v>
      </c>
      <c r="P430" s="45" t="str">
        <f>IF(M430="○","勝",IF(M430="×","敗",""))</f>
        <v>敗</v>
      </c>
      <c r="Q430" s="176"/>
      <c r="R430" s="142"/>
      <c r="S430" s="142"/>
      <c r="T430" s="139"/>
      <c r="U430" s="95">
        <f>IF(AND(V430="",W430="")=TRUE,0,IF(AND(V430="勝",W430="敗")=TRUE,1,IF(AND(W430="勝",V430="敗")=TRUE,1,IF(AND(V430="勝",W430="")=TRUE,2,IF(AND(W430="勝",V430="")=TRUE,2,IF(AND(V430="敗",W430="")=TRUE,3,IF(AND(W430="敗",V430="")=TRUE,3,0)))))))</f>
        <v>3</v>
      </c>
      <c r="V430" s="95" t="str">
        <f>IF(L430="","",P430)</f>
        <v>敗</v>
      </c>
      <c r="W430" s="95" t="str">
        <f>IF(L432="","",P432)</f>
        <v/>
      </c>
      <c r="X430" s="95"/>
    </row>
    <row r="431" spans="1:24" ht="21" customHeight="1">
      <c r="A431" s="5">
        <f>A427+1</f>
        <v>106</v>
      </c>
      <c r="B431" s="59">
        <v>40875</v>
      </c>
      <c r="C431" s="60" t="str">
        <f>IF(B431="","",TEXT(B431,"(aaa)"))</f>
        <v>(月)</v>
      </c>
      <c r="D431" s="89" t="s">
        <v>26</v>
      </c>
      <c r="E431" s="27" t="s">
        <v>32</v>
      </c>
      <c r="F431" s="89"/>
      <c r="G431" s="87" t="s">
        <v>28</v>
      </c>
      <c r="H431" s="37" t="s">
        <v>11</v>
      </c>
      <c r="I431" s="83" t="s">
        <v>20</v>
      </c>
      <c r="J431" s="84" t="s">
        <v>21</v>
      </c>
      <c r="K431" s="84" t="s">
        <v>22</v>
      </c>
      <c r="L431" s="85" t="s">
        <v>14</v>
      </c>
      <c r="M431" s="48"/>
      <c r="N431" s="1"/>
      <c r="O431" s="94">
        <f>IF(AND(O430="",O432="")=TRUE,"",V431/SUM(V431:X431)*100)</f>
        <v>57.547169811320757</v>
      </c>
      <c r="P431" s="45" t="str">
        <f>IF(AND(L430="",L432="")=TRUE,"",V431&amp;"勝"&amp;W431&amp;"敗"&amp;X431&amp;"引")</f>
        <v>61勝45敗0引</v>
      </c>
      <c r="Q431" s="137"/>
      <c r="R431" s="138"/>
      <c r="S431" s="138"/>
      <c r="T431" s="139"/>
      <c r="U431" s="95"/>
      <c r="V431" s="95">
        <f>IF(U430=2,V427+1,IF(U430=0,0,V427))</f>
        <v>61</v>
      </c>
      <c r="W431" s="95">
        <f>IF(U430=3,W427+1,IF(U430=0,0,W427))</f>
        <v>45</v>
      </c>
      <c r="X431" s="95">
        <f>IF(U430=1,X427+1,X427)</f>
        <v>0</v>
      </c>
    </row>
    <row r="432" spans="1:24" ht="21" customHeight="1" thickBot="1">
      <c r="A432" s="6"/>
      <c r="B432" s="7"/>
      <c r="C432" s="7"/>
      <c r="D432" s="75">
        <v>0.67291666666666661</v>
      </c>
      <c r="E432" s="17">
        <v>77.626999999999995</v>
      </c>
      <c r="F432" s="91">
        <v>-0.01</v>
      </c>
      <c r="G432" s="108">
        <v>10000</v>
      </c>
      <c r="H432" s="92">
        <v>0.1</v>
      </c>
      <c r="I432" s="56">
        <f>E432+F432</f>
        <v>77.61699999999999</v>
      </c>
      <c r="J432" s="57">
        <f>I432+H430</f>
        <v>77.696999999999989</v>
      </c>
      <c r="K432" s="57">
        <f>I432-H432</f>
        <v>77.516999999999996</v>
      </c>
      <c r="L432" s="53"/>
      <c r="M432" s="53"/>
      <c r="N432" s="8"/>
      <c r="O432" s="8" t="str">
        <f>IF(L432&lt;&gt;"",IF(M432="○",100,IF(M432="×",-100,"")),"")</f>
        <v/>
      </c>
      <c r="P432" s="54" t="str">
        <f>IF(M432="○","勝",IF(M432="×","敗",""))</f>
        <v/>
      </c>
      <c r="U432" s="95"/>
      <c r="V432" s="95"/>
      <c r="W432" s="95"/>
      <c r="X432" s="95"/>
    </row>
    <row r="433" spans="1:24" ht="21" customHeight="1">
      <c r="A433" s="26" t="s">
        <v>0</v>
      </c>
      <c r="B433" s="38" t="s">
        <v>33</v>
      </c>
      <c r="C433" s="38" t="s">
        <v>34</v>
      </c>
      <c r="D433" s="88" t="s">
        <v>26</v>
      </c>
      <c r="E433" s="25" t="s">
        <v>31</v>
      </c>
      <c r="F433" s="88" t="s">
        <v>27</v>
      </c>
      <c r="G433" s="86" t="s">
        <v>28</v>
      </c>
      <c r="H433" s="18" t="s">
        <v>10</v>
      </c>
      <c r="I433" s="41" t="s">
        <v>19</v>
      </c>
      <c r="J433" s="40" t="s">
        <v>21</v>
      </c>
      <c r="K433" s="40" t="s">
        <v>22</v>
      </c>
      <c r="L433" s="82" t="s">
        <v>14</v>
      </c>
      <c r="M433" s="36" t="s">
        <v>15</v>
      </c>
      <c r="N433" s="33" t="s">
        <v>16</v>
      </c>
      <c r="O433" s="33" t="s">
        <v>12</v>
      </c>
      <c r="P433" s="34" t="s">
        <v>13</v>
      </c>
      <c r="Q433" s="176"/>
      <c r="R433" s="138"/>
      <c r="S433" s="138"/>
      <c r="T433" s="139"/>
      <c r="U433" s="95"/>
      <c r="V433" s="95"/>
      <c r="W433" s="95"/>
      <c r="X433" s="95"/>
    </row>
    <row r="434" spans="1:24" ht="21" customHeight="1">
      <c r="A434" s="4"/>
      <c r="B434" s="58"/>
      <c r="C434" s="58"/>
      <c r="D434" s="74">
        <v>0.83750000000000002</v>
      </c>
      <c r="E434" s="16">
        <v>78.069000000000003</v>
      </c>
      <c r="F434" s="90">
        <v>0.01</v>
      </c>
      <c r="G434" s="42">
        <v>10000</v>
      </c>
      <c r="H434" s="30">
        <v>0.08</v>
      </c>
      <c r="I434" s="24">
        <f>E434+F434</f>
        <v>78.079000000000008</v>
      </c>
      <c r="J434" s="2">
        <f>I434-H434</f>
        <v>77.999000000000009</v>
      </c>
      <c r="K434" s="2">
        <f>I434+H436</f>
        <v>78.179000000000002</v>
      </c>
      <c r="L434" s="47"/>
      <c r="M434" s="47"/>
      <c r="N434" s="1" t="str">
        <f>IF(M434="○",H434*G434,IF(M434="×",-H434*G434,""))</f>
        <v/>
      </c>
      <c r="O434" s="1" t="str">
        <f>IF(L434&lt;&gt;"",IF(M434="○",100,IF(M434="×",-100,"")),"")</f>
        <v/>
      </c>
      <c r="P434" s="45" t="str">
        <f>IF(M434="○","勝",IF(M434="×","敗",""))</f>
        <v/>
      </c>
      <c r="Q434" s="176"/>
      <c r="R434" s="142"/>
      <c r="S434" s="142"/>
      <c r="T434" s="139"/>
      <c r="U434" s="95">
        <f>IF(AND(V434="",W434="")=TRUE,0,IF(AND(V434="勝",W434="敗")=TRUE,1,IF(AND(W434="勝",V434="敗")=TRUE,1,IF(AND(V434="勝",W434="")=TRUE,2,IF(AND(W434="勝",V434="")=TRUE,2,IF(AND(V434="敗",W434="")=TRUE,3,IF(AND(W434="敗",V434="")=TRUE,3,0)))))))</f>
        <v>3</v>
      </c>
      <c r="V434" s="95" t="str">
        <f>IF(L434="","",P434)</f>
        <v/>
      </c>
      <c r="W434" s="95" t="str">
        <f>IF(L436="","",P436)</f>
        <v>敗</v>
      </c>
      <c r="X434" s="95"/>
    </row>
    <row r="435" spans="1:24" ht="21" customHeight="1">
      <c r="A435" s="5">
        <f>A431+1</f>
        <v>107</v>
      </c>
      <c r="B435" s="59">
        <v>40882</v>
      </c>
      <c r="C435" s="60" t="str">
        <f>IF(B435="","",TEXT(B435,"(aaa)"))</f>
        <v>(月)</v>
      </c>
      <c r="D435" s="89" t="s">
        <v>26</v>
      </c>
      <c r="E435" s="27" t="s">
        <v>32</v>
      </c>
      <c r="F435" s="89"/>
      <c r="G435" s="87" t="s">
        <v>28</v>
      </c>
      <c r="H435" s="37" t="s">
        <v>11</v>
      </c>
      <c r="I435" s="83" t="s">
        <v>20</v>
      </c>
      <c r="J435" s="84" t="s">
        <v>21</v>
      </c>
      <c r="K435" s="84" t="s">
        <v>22</v>
      </c>
      <c r="L435" s="85" t="s">
        <v>14</v>
      </c>
      <c r="M435" s="48"/>
      <c r="N435" s="1"/>
      <c r="O435" s="94">
        <f>IF(AND(O434="",O436="")=TRUE,"",V435/SUM(V435:X435)*100)</f>
        <v>57.009345794392516</v>
      </c>
      <c r="P435" s="45" t="str">
        <f>IF(AND(L434="",L436="")=TRUE,"",V435&amp;"勝"&amp;W435&amp;"敗"&amp;X435&amp;"引")</f>
        <v>61勝46敗0引</v>
      </c>
      <c r="Q435" s="137"/>
      <c r="R435" s="138"/>
      <c r="S435" s="138"/>
      <c r="T435" s="139"/>
      <c r="U435" s="95"/>
      <c r="V435" s="95">
        <f>IF(U434=2,V431+1,IF(U434=0,0,V431))</f>
        <v>61</v>
      </c>
      <c r="W435" s="95">
        <f>IF(U434=3,W431+1,IF(U434=0,0,W431))</f>
        <v>46</v>
      </c>
      <c r="X435" s="95">
        <f>IF(U434=1,X431+1,X431)</f>
        <v>0</v>
      </c>
    </row>
    <row r="436" spans="1:24" ht="21" customHeight="1" thickBot="1">
      <c r="A436" s="6"/>
      <c r="B436" s="7"/>
      <c r="C436" s="7"/>
      <c r="D436" s="75">
        <v>0.73749999999999993</v>
      </c>
      <c r="E436" s="17">
        <v>77.902000000000001</v>
      </c>
      <c r="F436" s="91">
        <v>-0.01</v>
      </c>
      <c r="G436" s="108">
        <v>10000</v>
      </c>
      <c r="H436" s="92">
        <v>0.1</v>
      </c>
      <c r="I436" s="56">
        <f>E436+F436</f>
        <v>77.891999999999996</v>
      </c>
      <c r="J436" s="57">
        <f>I436+H434</f>
        <v>77.971999999999994</v>
      </c>
      <c r="K436" s="57">
        <f>I436-H436</f>
        <v>77.792000000000002</v>
      </c>
      <c r="L436" s="53">
        <v>1</v>
      </c>
      <c r="M436" s="53" t="s">
        <v>47</v>
      </c>
      <c r="N436" s="8">
        <v>-1020</v>
      </c>
      <c r="O436" s="8">
        <f>IF(L436&lt;&gt;"",IF(M436="○",100,IF(M436="×",-100,"")),"")</f>
        <v>-100</v>
      </c>
      <c r="P436" s="54" t="str">
        <f>IF(M436="○","勝",IF(M436="×","敗",""))</f>
        <v>敗</v>
      </c>
      <c r="U436" s="95"/>
      <c r="V436" s="95"/>
      <c r="W436" s="95"/>
      <c r="X436" s="95"/>
    </row>
    <row r="437" spans="1:24" ht="21" customHeight="1">
      <c r="A437" s="26" t="s">
        <v>0</v>
      </c>
      <c r="B437" s="38" t="s">
        <v>33</v>
      </c>
      <c r="C437" s="38" t="s">
        <v>34</v>
      </c>
      <c r="D437" s="88" t="s">
        <v>26</v>
      </c>
      <c r="E437" s="25" t="s">
        <v>31</v>
      </c>
      <c r="F437" s="88" t="s">
        <v>27</v>
      </c>
      <c r="G437" s="86" t="s">
        <v>28</v>
      </c>
      <c r="H437" s="18" t="s">
        <v>10</v>
      </c>
      <c r="I437" s="41" t="s">
        <v>19</v>
      </c>
      <c r="J437" s="40" t="s">
        <v>21</v>
      </c>
      <c r="K437" s="40" t="s">
        <v>22</v>
      </c>
      <c r="L437" s="82" t="s">
        <v>14</v>
      </c>
      <c r="M437" s="36" t="s">
        <v>15</v>
      </c>
      <c r="N437" s="33" t="s">
        <v>16</v>
      </c>
      <c r="O437" s="33" t="s">
        <v>12</v>
      </c>
      <c r="P437" s="34" t="s">
        <v>13</v>
      </c>
      <c r="Q437" s="176"/>
      <c r="R437" s="138"/>
      <c r="S437" s="138"/>
      <c r="T437" s="139"/>
      <c r="U437" s="95"/>
      <c r="V437" s="95"/>
      <c r="W437" s="95"/>
      <c r="X437" s="95"/>
    </row>
    <row r="438" spans="1:24" ht="21" customHeight="1">
      <c r="A438" s="4"/>
      <c r="B438" s="58"/>
      <c r="C438" s="58"/>
      <c r="D438" s="135">
        <v>0.7416666666666667</v>
      </c>
      <c r="E438" s="16">
        <v>77.8</v>
      </c>
      <c r="F438" s="90">
        <v>0.01</v>
      </c>
      <c r="G438" s="42">
        <v>10000</v>
      </c>
      <c r="H438" s="30">
        <v>0.08</v>
      </c>
      <c r="I438" s="24">
        <f>E438+F438</f>
        <v>77.81</v>
      </c>
      <c r="J438" s="2">
        <f>I438-H438</f>
        <v>77.73</v>
      </c>
      <c r="K438" s="2">
        <f>I438+H440</f>
        <v>77.91</v>
      </c>
      <c r="L438" s="47">
        <v>1</v>
      </c>
      <c r="M438" s="47" t="s">
        <v>45</v>
      </c>
      <c r="N438" s="1">
        <f>IF(M438="○",H438*G438,IF(M438="×",-H438*G438,""))</f>
        <v>800</v>
      </c>
      <c r="O438" s="1">
        <f>IF(L438&lt;&gt;"",IF(M438="○",100,IF(M438="×",-100,"")),"")</f>
        <v>100</v>
      </c>
      <c r="P438" s="45" t="str">
        <f>IF(M438="○","勝",IF(M438="×","敗",""))</f>
        <v>勝</v>
      </c>
      <c r="Q438" s="176"/>
      <c r="R438" s="142"/>
      <c r="S438" s="142"/>
      <c r="T438" s="139"/>
      <c r="U438" s="95">
        <f>IF(AND(V438="",W438="")=TRUE,0,IF(AND(V438="勝",W438="敗")=TRUE,1,IF(AND(W438="勝",V438="敗")=TRUE,1,IF(AND(V438="勝",W438="")=TRUE,2,IF(AND(W438="勝",V438="")=TRUE,2,IF(AND(V438="敗",W438="")=TRUE,3,IF(AND(W438="敗",V438="")=TRUE,3,0)))))))</f>
        <v>2</v>
      </c>
      <c r="V438" s="95" t="str">
        <f>IF(L438="","",P438)</f>
        <v>勝</v>
      </c>
      <c r="W438" s="95" t="str">
        <f>IF(L440="","",P440)</f>
        <v/>
      </c>
      <c r="X438" s="95"/>
    </row>
    <row r="439" spans="1:24" ht="21" customHeight="1">
      <c r="A439" s="5">
        <f>A435+1</f>
        <v>108</v>
      </c>
      <c r="B439" s="59">
        <v>40883</v>
      </c>
      <c r="C439" s="60" t="str">
        <f>IF(B439="","",TEXT(B439,"(aaa)"))</f>
        <v>(火)</v>
      </c>
      <c r="D439" s="89" t="s">
        <v>26</v>
      </c>
      <c r="E439" s="27" t="s">
        <v>32</v>
      </c>
      <c r="F439" s="89"/>
      <c r="G439" s="87" t="s">
        <v>28</v>
      </c>
      <c r="H439" s="37" t="s">
        <v>11</v>
      </c>
      <c r="I439" s="83" t="s">
        <v>20</v>
      </c>
      <c r="J439" s="84" t="s">
        <v>21</v>
      </c>
      <c r="K439" s="84" t="s">
        <v>22</v>
      </c>
      <c r="L439" s="85" t="s">
        <v>14</v>
      </c>
      <c r="M439" s="48"/>
      <c r="N439" s="1"/>
      <c r="O439" s="94">
        <f>IF(AND(O438="",O440="")=TRUE,"",V439/SUM(V439:X439)*100)</f>
        <v>57.407407407407405</v>
      </c>
      <c r="P439" s="45" t="str">
        <f>IF(AND(L438="",L440="")=TRUE,"",V439&amp;"勝"&amp;W439&amp;"敗"&amp;X439&amp;"引")</f>
        <v>62勝46敗0引</v>
      </c>
      <c r="Q439" s="137"/>
      <c r="R439" s="138"/>
      <c r="S439" s="138"/>
      <c r="T439" s="139"/>
      <c r="U439" s="95"/>
      <c r="V439" s="95">
        <f>IF(U438=2,V435+1,IF(U438=0,0,V435))</f>
        <v>62</v>
      </c>
      <c r="W439" s="95">
        <f>IF(U438=3,W435+1,IF(U438=0,0,W435))</f>
        <v>46</v>
      </c>
      <c r="X439" s="95">
        <f>IF(U438=1,X435+1,X435)</f>
        <v>0</v>
      </c>
    </row>
    <row r="440" spans="1:24" ht="21" customHeight="1" thickBot="1">
      <c r="A440" s="6"/>
      <c r="B440" s="7"/>
      <c r="C440" s="7"/>
      <c r="D440" s="75">
        <v>0.79375000000000007</v>
      </c>
      <c r="E440" s="17">
        <v>77.64</v>
      </c>
      <c r="F440" s="91">
        <v>-0.01</v>
      </c>
      <c r="G440" s="108">
        <v>10000</v>
      </c>
      <c r="H440" s="92">
        <v>0.1</v>
      </c>
      <c r="I440" s="56">
        <f>E440+F440</f>
        <v>77.63</v>
      </c>
      <c r="J440" s="57">
        <f>I440+H438</f>
        <v>77.709999999999994</v>
      </c>
      <c r="K440" s="57">
        <f>I440-H440</f>
        <v>77.53</v>
      </c>
      <c r="L440" s="53"/>
      <c r="M440" s="53"/>
      <c r="N440" s="8"/>
      <c r="O440" s="8" t="str">
        <f>IF(L440&lt;&gt;"",IF(M440="○",100,IF(M440="×",-100,"")),"")</f>
        <v/>
      </c>
      <c r="P440" s="54" t="str">
        <f>IF(M440="○","勝",IF(M440="×","敗",""))</f>
        <v/>
      </c>
      <c r="U440" s="95"/>
      <c r="V440" s="95"/>
      <c r="W440" s="95"/>
      <c r="X440" s="95"/>
    </row>
    <row r="441" spans="1:24" ht="21" customHeight="1">
      <c r="A441" s="26" t="s">
        <v>0</v>
      </c>
      <c r="B441" s="38" t="s">
        <v>33</v>
      </c>
      <c r="C441" s="38" t="s">
        <v>34</v>
      </c>
      <c r="D441" s="88" t="s">
        <v>26</v>
      </c>
      <c r="E441" s="25" t="s">
        <v>31</v>
      </c>
      <c r="F441" s="88" t="s">
        <v>27</v>
      </c>
      <c r="G441" s="86" t="s">
        <v>28</v>
      </c>
      <c r="H441" s="18" t="s">
        <v>10</v>
      </c>
      <c r="I441" s="41" t="s">
        <v>19</v>
      </c>
      <c r="J441" s="40" t="s">
        <v>21</v>
      </c>
      <c r="K441" s="40" t="s">
        <v>22</v>
      </c>
      <c r="L441" s="82" t="s">
        <v>14</v>
      </c>
      <c r="M441" s="36" t="s">
        <v>15</v>
      </c>
      <c r="N441" s="33" t="s">
        <v>16</v>
      </c>
      <c r="O441" s="33" t="s">
        <v>12</v>
      </c>
      <c r="P441" s="34" t="s">
        <v>13</v>
      </c>
      <c r="Q441" s="176"/>
      <c r="R441" s="138"/>
      <c r="S441" s="138"/>
      <c r="T441" s="139"/>
      <c r="U441" s="95"/>
      <c r="V441" s="95"/>
      <c r="W441" s="95"/>
      <c r="X441" s="95"/>
    </row>
    <row r="442" spans="1:24" ht="21" customHeight="1">
      <c r="A442" s="4"/>
      <c r="B442" s="58"/>
      <c r="C442" s="58"/>
      <c r="D442" s="74">
        <v>0.79375000000000007</v>
      </c>
      <c r="E442" s="16">
        <v>77.932000000000002</v>
      </c>
      <c r="F442" s="90">
        <v>0.01</v>
      </c>
      <c r="G442" s="42">
        <v>10000</v>
      </c>
      <c r="H442" s="30">
        <v>0.08</v>
      </c>
      <c r="I442" s="24">
        <f>E442+F442</f>
        <v>77.942000000000007</v>
      </c>
      <c r="J442" s="2">
        <f>I442-H442</f>
        <v>77.862000000000009</v>
      </c>
      <c r="K442" s="2">
        <f>I442+H444</f>
        <v>78.042000000000002</v>
      </c>
      <c r="L442" s="47">
        <v>1</v>
      </c>
      <c r="M442" s="47" t="s">
        <v>45</v>
      </c>
      <c r="N442" s="1">
        <f>IF(M442="○",H442*G442,IF(M442="×",-H442*G442,""))</f>
        <v>800</v>
      </c>
      <c r="O442" s="1">
        <f>IF(L442&lt;&gt;"",IF(M442="○",100,IF(M442="×",-100,"")),"")</f>
        <v>100</v>
      </c>
      <c r="P442" s="45" t="str">
        <f>IF(M442="○","勝",IF(M442="×","敗",""))</f>
        <v>勝</v>
      </c>
      <c r="Q442" s="176"/>
      <c r="R442" s="142"/>
      <c r="S442" s="142"/>
      <c r="T442" s="139"/>
      <c r="U442" s="95">
        <f>IF(AND(V442="",W442="")=TRUE,0,IF(AND(V442="勝",W442="敗")=TRUE,1,IF(AND(W442="勝",V442="敗")=TRUE,1,IF(AND(V442="勝",W442="")=TRUE,2,IF(AND(W442="勝",V442="")=TRUE,2,IF(AND(V442="敗",W442="")=TRUE,3,IF(AND(W442="敗",V442="")=TRUE,3,0)))))))</f>
        <v>2</v>
      </c>
      <c r="V442" s="95" t="str">
        <f>IF(L442="","",P442)</f>
        <v>勝</v>
      </c>
      <c r="W442" s="95" t="str">
        <f>IF(L444="","",P444)</f>
        <v/>
      </c>
      <c r="X442" s="95"/>
    </row>
    <row r="443" spans="1:24" ht="21" customHeight="1">
      <c r="A443" s="5">
        <f>A439+1</f>
        <v>109</v>
      </c>
      <c r="B443" s="59">
        <v>40889</v>
      </c>
      <c r="C443" s="60" t="str">
        <f>IF(B443="","",TEXT(B443,"(aaa)"))</f>
        <v>(月)</v>
      </c>
      <c r="D443" s="89" t="s">
        <v>26</v>
      </c>
      <c r="E443" s="27" t="s">
        <v>32</v>
      </c>
      <c r="F443" s="89"/>
      <c r="G443" s="87" t="s">
        <v>28</v>
      </c>
      <c r="H443" s="37" t="s">
        <v>11</v>
      </c>
      <c r="I443" s="83" t="s">
        <v>20</v>
      </c>
      <c r="J443" s="84" t="s">
        <v>21</v>
      </c>
      <c r="K443" s="84" t="s">
        <v>22</v>
      </c>
      <c r="L443" s="85" t="s">
        <v>14</v>
      </c>
      <c r="M443" s="48"/>
      <c r="N443" s="1"/>
      <c r="O443" s="94">
        <f>IF(AND(O442="",O444="")=TRUE,"",V443/SUM(V443:X443)*100)</f>
        <v>57.798165137614674</v>
      </c>
      <c r="P443" s="45" t="str">
        <f>IF(AND(L442="",L444="")=TRUE,"",V443&amp;"勝"&amp;W443&amp;"敗"&amp;X443&amp;"引")</f>
        <v>63勝46敗0引</v>
      </c>
      <c r="Q443" s="137"/>
      <c r="R443" s="138"/>
      <c r="S443" s="138"/>
      <c r="T443" s="139"/>
      <c r="U443" s="95"/>
      <c r="V443" s="95">
        <f>IF(U442=2,V439+1,IF(U442=0,0,V439))</f>
        <v>63</v>
      </c>
      <c r="W443" s="95">
        <f>IF(U442=3,W439+1,IF(U442=0,0,W439))</f>
        <v>46</v>
      </c>
      <c r="X443" s="95">
        <f>IF(U442=1,X439+1,X439)</f>
        <v>0</v>
      </c>
    </row>
    <row r="444" spans="1:24" ht="21" customHeight="1" thickBot="1">
      <c r="A444" s="6"/>
      <c r="B444" s="7"/>
      <c r="C444" s="7"/>
      <c r="D444" s="75">
        <v>0.6645833333333333</v>
      </c>
      <c r="E444" s="17">
        <v>77.582999999999998</v>
      </c>
      <c r="F444" s="91">
        <v>-0.01</v>
      </c>
      <c r="G444" s="108">
        <v>10000</v>
      </c>
      <c r="H444" s="92">
        <v>0.1</v>
      </c>
      <c r="I444" s="56">
        <f>E444+F444</f>
        <v>77.572999999999993</v>
      </c>
      <c r="J444" s="57">
        <f>I444+H442</f>
        <v>77.652999999999992</v>
      </c>
      <c r="K444" s="57">
        <f>I444-H444</f>
        <v>77.472999999999999</v>
      </c>
      <c r="L444" s="53"/>
      <c r="M444" s="53"/>
      <c r="N444" s="8"/>
      <c r="O444" s="8" t="str">
        <f>IF(L444&lt;&gt;"",IF(M444="○",100,IF(M444="×",-100,"")),"")</f>
        <v/>
      </c>
      <c r="P444" s="54" t="str">
        <f>IF(M444="○","勝",IF(M444="×","敗",""))</f>
        <v/>
      </c>
      <c r="U444" s="95"/>
      <c r="V444" s="95"/>
      <c r="W444" s="95"/>
      <c r="X444" s="95"/>
    </row>
    <row r="445" spans="1:24" ht="21" customHeight="1">
      <c r="A445" s="26" t="s">
        <v>0</v>
      </c>
      <c r="B445" s="38" t="s">
        <v>33</v>
      </c>
      <c r="C445" s="38" t="s">
        <v>34</v>
      </c>
      <c r="D445" s="88" t="s">
        <v>26</v>
      </c>
      <c r="E445" s="25" t="s">
        <v>31</v>
      </c>
      <c r="F445" s="88" t="s">
        <v>27</v>
      </c>
      <c r="G445" s="86" t="s">
        <v>28</v>
      </c>
      <c r="H445" s="18" t="s">
        <v>10</v>
      </c>
      <c r="I445" s="41" t="s">
        <v>19</v>
      </c>
      <c r="J445" s="40" t="s">
        <v>21</v>
      </c>
      <c r="K445" s="40" t="s">
        <v>22</v>
      </c>
      <c r="L445" s="82" t="s">
        <v>14</v>
      </c>
      <c r="M445" s="36" t="s">
        <v>15</v>
      </c>
      <c r="N445" s="33" t="s">
        <v>16</v>
      </c>
      <c r="O445" s="33" t="s">
        <v>12</v>
      </c>
      <c r="P445" s="34" t="s">
        <v>13</v>
      </c>
      <c r="Q445" s="176"/>
      <c r="R445" s="138"/>
      <c r="S445" s="138"/>
      <c r="T445" s="139"/>
      <c r="U445" s="95"/>
      <c r="V445" s="95"/>
      <c r="W445" s="95"/>
      <c r="X445" s="95"/>
    </row>
    <row r="446" spans="1:24" ht="21" customHeight="1">
      <c r="A446" s="4"/>
      <c r="B446" s="58"/>
      <c r="C446" s="58"/>
      <c r="D446" s="74">
        <v>0.62708333333333333</v>
      </c>
      <c r="E446" s="16">
        <v>77.980999999999995</v>
      </c>
      <c r="F446" s="90">
        <v>0.01</v>
      </c>
      <c r="G446" s="42">
        <v>10000</v>
      </c>
      <c r="H446" s="30">
        <v>0.08</v>
      </c>
      <c r="I446" s="24">
        <f>E446+F446</f>
        <v>77.991</v>
      </c>
      <c r="J446" s="2">
        <f>I446-H446</f>
        <v>77.911000000000001</v>
      </c>
      <c r="K446" s="2">
        <f>I446+H448</f>
        <v>78.090999999999994</v>
      </c>
      <c r="L446" s="47">
        <v>1</v>
      </c>
      <c r="M446" s="47" t="s">
        <v>45</v>
      </c>
      <c r="N446" s="1">
        <f>IF(M446="○",H446*G446,IF(M446="×",-H446*G446,""))</f>
        <v>800</v>
      </c>
      <c r="O446" s="1">
        <f>IF(L446&lt;&gt;"",IF(M446="○",100,IF(M446="×",-100,"")),"")</f>
        <v>100</v>
      </c>
      <c r="P446" s="45" t="str">
        <f>IF(M446="○","勝",IF(M446="×","敗",""))</f>
        <v>勝</v>
      </c>
      <c r="Q446" s="131" t="s">
        <v>80</v>
      </c>
      <c r="R446" s="132"/>
      <c r="S446" s="132"/>
      <c r="T446" s="133"/>
      <c r="U446" s="95">
        <f>IF(AND(V446="",W446="")=TRUE,0,IF(AND(V446="勝",W446="敗")=TRUE,1,IF(AND(W446="勝",V446="敗")=TRUE,1,IF(AND(V446="勝",W446="")=TRUE,2,IF(AND(W446="勝",V446="")=TRUE,2,IF(AND(V446="敗",W446="")=TRUE,3,IF(AND(W446="敗",V446="")=TRUE,3,0)))))))</f>
        <v>2</v>
      </c>
      <c r="V446" s="95" t="str">
        <f>IF(L446="","",P446)</f>
        <v>勝</v>
      </c>
      <c r="W446" s="95" t="str">
        <f>IF(L448="","",P448)</f>
        <v/>
      </c>
      <c r="X446" s="95"/>
    </row>
    <row r="447" spans="1:24" ht="21" customHeight="1">
      <c r="A447" s="5">
        <f>A443+1</f>
        <v>110</v>
      </c>
      <c r="B447" s="59">
        <v>40896</v>
      </c>
      <c r="C447" s="60" t="str">
        <f>IF(B447="","",TEXT(B447,"(aaa)"))</f>
        <v>(月)</v>
      </c>
      <c r="D447" s="89" t="s">
        <v>26</v>
      </c>
      <c r="E447" s="27" t="s">
        <v>32</v>
      </c>
      <c r="F447" s="89"/>
      <c r="G447" s="87" t="s">
        <v>28</v>
      </c>
      <c r="H447" s="37" t="s">
        <v>11</v>
      </c>
      <c r="I447" s="83" t="s">
        <v>20</v>
      </c>
      <c r="J447" s="84" t="s">
        <v>21</v>
      </c>
      <c r="K447" s="84" t="s">
        <v>22</v>
      </c>
      <c r="L447" s="85" t="s">
        <v>14</v>
      </c>
      <c r="M447" s="48"/>
      <c r="N447" s="1">
        <v>-6</v>
      </c>
      <c r="O447" s="94">
        <f>IF(AND(O446="",O448="")=TRUE,"",V447/SUM(V447:X447)*100)</f>
        <v>58.18181818181818</v>
      </c>
      <c r="P447" s="45" t="str">
        <f>IF(AND(L446="",L448="")=TRUE,"",V447&amp;"勝"&amp;W447&amp;"敗"&amp;X447&amp;"引")</f>
        <v>64勝46敗0引</v>
      </c>
      <c r="Q447" s="131" t="s">
        <v>79</v>
      </c>
      <c r="R447" s="134"/>
      <c r="S447" s="134"/>
      <c r="T447" s="133"/>
      <c r="U447" s="95"/>
      <c r="V447" s="95">
        <f>IF(U446=2,V443+1,IF(U446=0,0,V443))</f>
        <v>64</v>
      </c>
      <c r="W447" s="95">
        <f>IF(U446=3,W443+1,IF(U446=0,0,W443))</f>
        <v>46</v>
      </c>
      <c r="X447" s="95">
        <f>IF(U446=1,X443+1,X443)</f>
        <v>0</v>
      </c>
    </row>
    <row r="448" spans="1:24" ht="21" customHeight="1" thickBot="1">
      <c r="A448" s="6"/>
      <c r="B448" s="7"/>
      <c r="C448" s="7"/>
      <c r="D448" s="75">
        <v>0.72291666666666676</v>
      </c>
      <c r="E448" s="17">
        <v>77.832999999999998</v>
      </c>
      <c r="F448" s="91">
        <v>-0.01</v>
      </c>
      <c r="G448" s="108">
        <v>10000</v>
      </c>
      <c r="H448" s="92">
        <v>0.1</v>
      </c>
      <c r="I448" s="56">
        <f>E448+F448</f>
        <v>77.822999999999993</v>
      </c>
      <c r="J448" s="57">
        <f>I448+H446</f>
        <v>77.902999999999992</v>
      </c>
      <c r="K448" s="57">
        <f>I448-H448</f>
        <v>77.722999999999999</v>
      </c>
      <c r="L448" s="53"/>
      <c r="M448" s="53"/>
      <c r="N448" s="8"/>
      <c r="O448" s="8" t="str">
        <f>IF(L448&lt;&gt;"",IF(M448="○",100,IF(M448="×",-100,"")),"")</f>
        <v/>
      </c>
      <c r="P448" s="54" t="str">
        <f>IF(M448="○","勝",IF(M448="×","敗",""))</f>
        <v/>
      </c>
      <c r="U448" s="95"/>
      <c r="V448" s="95"/>
      <c r="W448" s="95"/>
      <c r="X448" s="95"/>
    </row>
    <row r="449" spans="1:24" ht="21" customHeight="1">
      <c r="A449" s="26" t="s">
        <v>0</v>
      </c>
      <c r="B449" s="38" t="s">
        <v>33</v>
      </c>
      <c r="C449" s="38" t="s">
        <v>34</v>
      </c>
      <c r="D449" s="88" t="s">
        <v>26</v>
      </c>
      <c r="E449" s="25" t="s">
        <v>31</v>
      </c>
      <c r="F449" s="88" t="s">
        <v>27</v>
      </c>
      <c r="G449" s="86" t="s">
        <v>28</v>
      </c>
      <c r="H449" s="18" t="s">
        <v>10</v>
      </c>
      <c r="I449" s="41" t="s">
        <v>19</v>
      </c>
      <c r="J449" s="40" t="s">
        <v>21</v>
      </c>
      <c r="K449" s="40" t="s">
        <v>22</v>
      </c>
      <c r="L449" s="82" t="s">
        <v>14</v>
      </c>
      <c r="M449" s="36" t="s">
        <v>15</v>
      </c>
      <c r="N449" s="33" t="s">
        <v>16</v>
      </c>
      <c r="O449" s="33" t="s">
        <v>12</v>
      </c>
      <c r="P449" s="34" t="s">
        <v>13</v>
      </c>
      <c r="Q449" s="176"/>
      <c r="R449" s="138"/>
      <c r="S449" s="138"/>
      <c r="T449" s="139"/>
      <c r="U449" s="95"/>
      <c r="V449" s="95"/>
      <c r="W449" s="95"/>
      <c r="X449" s="95"/>
    </row>
    <row r="450" spans="1:24" ht="21" customHeight="1">
      <c r="A450" s="4"/>
      <c r="B450" s="58"/>
      <c r="C450" s="58"/>
      <c r="D450" s="74">
        <v>0.83750000000000002</v>
      </c>
      <c r="E450" s="16">
        <v>78.02</v>
      </c>
      <c r="F450" s="90">
        <v>0.01</v>
      </c>
      <c r="G450" s="42">
        <v>10000</v>
      </c>
      <c r="H450" s="30">
        <v>0.08</v>
      </c>
      <c r="I450" s="24">
        <f>E450+F450</f>
        <v>78.03</v>
      </c>
      <c r="J450" s="2">
        <f>I450-H450</f>
        <v>77.95</v>
      </c>
      <c r="K450" s="2">
        <f>I450+H452</f>
        <v>78.13</v>
      </c>
      <c r="L450" s="47"/>
      <c r="M450" s="47"/>
      <c r="N450" s="1" t="str">
        <f>IF(M450="○",H450*G450,IF(M450="×",-H450*G450,""))</f>
        <v/>
      </c>
      <c r="O450" s="1" t="str">
        <f>IF(L450&lt;&gt;"",IF(M450="○",100,IF(M450="×",-100,"")),"")</f>
        <v/>
      </c>
      <c r="P450" s="45" t="str">
        <f>IF(M450="○","勝",IF(M450="×","敗",""))</f>
        <v/>
      </c>
      <c r="Q450" s="176"/>
      <c r="R450" s="142"/>
      <c r="S450" s="142"/>
      <c r="T450" s="139"/>
      <c r="U450" s="95">
        <f>IF(AND(V450="",W450="")=TRUE,0,IF(AND(V450="勝",W450="敗")=TRUE,1,IF(AND(W450="勝",V450="敗")=TRUE,1,IF(AND(V450="勝",W450="")=TRUE,2,IF(AND(W450="勝",V450="")=TRUE,2,IF(AND(V450="敗",W450="")=TRUE,3,IF(AND(W450="敗",V450="")=TRUE,3,0)))))))</f>
        <v>2</v>
      </c>
      <c r="V450" s="95" t="str">
        <f>IF(L450="","",P450)</f>
        <v/>
      </c>
      <c r="W450" s="95" t="str">
        <f>IF(L452="","",P452)</f>
        <v>勝</v>
      </c>
      <c r="X450" s="95"/>
    </row>
    <row r="451" spans="1:24" ht="21" customHeight="1">
      <c r="A451" s="5">
        <f>A447+1</f>
        <v>111</v>
      </c>
      <c r="B451" s="59">
        <v>40897</v>
      </c>
      <c r="C451" s="60" t="str">
        <f>IF(B451="","",TEXT(B451,"(aaa)"))</f>
        <v>(火)</v>
      </c>
      <c r="D451" s="89" t="s">
        <v>26</v>
      </c>
      <c r="E451" s="27" t="s">
        <v>32</v>
      </c>
      <c r="F451" s="89"/>
      <c r="G451" s="87" t="s">
        <v>28</v>
      </c>
      <c r="H451" s="37" t="s">
        <v>11</v>
      </c>
      <c r="I451" s="83" t="s">
        <v>20</v>
      </c>
      <c r="J451" s="84" t="s">
        <v>21</v>
      </c>
      <c r="K451" s="84" t="s">
        <v>22</v>
      </c>
      <c r="L451" s="85" t="s">
        <v>14</v>
      </c>
      <c r="M451" s="48"/>
      <c r="N451" s="1"/>
      <c r="O451" s="94">
        <f>IF(AND(O450="",O452="")=TRUE,"",V451/SUM(V451:X451)*100)</f>
        <v>58.558558558558559</v>
      </c>
      <c r="P451" s="45" t="str">
        <f>IF(AND(L450="",L452="")=TRUE,"",V451&amp;"勝"&amp;W451&amp;"敗"&amp;X451&amp;"引")</f>
        <v>65勝46敗0引</v>
      </c>
      <c r="Q451" s="137"/>
      <c r="R451" s="138"/>
      <c r="S451" s="138"/>
      <c r="T451" s="139"/>
      <c r="U451" s="95"/>
      <c r="V451" s="95">
        <f>IF(U450=2,V447+1,IF(U450=0,0,V447))</f>
        <v>65</v>
      </c>
      <c r="W451" s="95">
        <f>IF(U450=3,W447+1,IF(U450=0,0,W447))</f>
        <v>46</v>
      </c>
      <c r="X451" s="95">
        <f>IF(U450=1,X447+1,X447)</f>
        <v>0</v>
      </c>
    </row>
    <row r="452" spans="1:24" ht="21" customHeight="1" thickBot="1">
      <c r="A452" s="6"/>
      <c r="B452" s="7"/>
      <c r="C452" s="7"/>
      <c r="D452" s="75">
        <v>0.7895833333333333</v>
      </c>
      <c r="E452" s="17">
        <v>77.81</v>
      </c>
      <c r="F452" s="91">
        <v>-0.01</v>
      </c>
      <c r="G452" s="108">
        <v>10000</v>
      </c>
      <c r="H452" s="92">
        <v>0.1</v>
      </c>
      <c r="I452" s="56">
        <f>E452+F452</f>
        <v>77.8</v>
      </c>
      <c r="J452" s="57">
        <f>I452+H450</f>
        <v>77.88</v>
      </c>
      <c r="K452" s="57">
        <f>I452-H452</f>
        <v>77.7</v>
      </c>
      <c r="L452" s="53">
        <v>1</v>
      </c>
      <c r="M452" s="53" t="s">
        <v>45</v>
      </c>
      <c r="N452" s="8">
        <v>800</v>
      </c>
      <c r="O452" s="8">
        <f>IF(L452&lt;&gt;"",IF(M452="○",100,IF(M452="×",-100,"")),"")</f>
        <v>100</v>
      </c>
      <c r="P452" s="54" t="str">
        <f>IF(M452="○","勝",IF(M452="×","敗",""))</f>
        <v>勝</v>
      </c>
      <c r="U452" s="95"/>
      <c r="V452" s="95"/>
      <c r="W452" s="95"/>
      <c r="X452" s="95"/>
    </row>
    <row r="453" spans="1:24" ht="21" customHeight="1">
      <c r="A453" s="26" t="s">
        <v>0</v>
      </c>
      <c r="B453" s="38" t="s">
        <v>33</v>
      </c>
      <c r="C453" s="38" t="s">
        <v>34</v>
      </c>
      <c r="D453" s="88" t="s">
        <v>26</v>
      </c>
      <c r="E453" s="25" t="s">
        <v>31</v>
      </c>
      <c r="F453" s="88" t="s">
        <v>27</v>
      </c>
      <c r="G453" s="86" t="s">
        <v>28</v>
      </c>
      <c r="H453" s="18" t="s">
        <v>10</v>
      </c>
      <c r="I453" s="41" t="s">
        <v>19</v>
      </c>
      <c r="J453" s="40" t="s">
        <v>21</v>
      </c>
      <c r="K453" s="40" t="s">
        <v>22</v>
      </c>
      <c r="L453" s="82" t="s">
        <v>14</v>
      </c>
      <c r="M453" s="36" t="s">
        <v>15</v>
      </c>
      <c r="N453" s="33" t="s">
        <v>16</v>
      </c>
      <c r="O453" s="33" t="s">
        <v>12</v>
      </c>
      <c r="P453" s="34" t="s">
        <v>13</v>
      </c>
      <c r="Q453" s="205" t="s">
        <v>151</v>
      </c>
      <c r="R453" s="138"/>
      <c r="S453" s="138"/>
      <c r="T453" s="139"/>
      <c r="U453" s="95"/>
      <c r="V453" s="95"/>
      <c r="W453" s="95"/>
      <c r="X453" s="95"/>
    </row>
    <row r="454" spans="1:24" ht="21" customHeight="1">
      <c r="A454" s="4"/>
      <c r="B454" s="58"/>
      <c r="C454" s="58"/>
      <c r="D454" s="74"/>
      <c r="E454" s="16"/>
      <c r="F454" s="90">
        <v>0.01</v>
      </c>
      <c r="G454" s="42">
        <v>10000</v>
      </c>
      <c r="H454" s="30">
        <v>0.08</v>
      </c>
      <c r="I454" s="24">
        <f>E454+F454</f>
        <v>0.01</v>
      </c>
      <c r="J454" s="2">
        <f>I454-H454</f>
        <v>-7.0000000000000007E-2</v>
      </c>
      <c r="K454" s="2">
        <f>I454+H456</f>
        <v>0.11</v>
      </c>
      <c r="L454" s="47"/>
      <c r="M454" s="47"/>
      <c r="N454" s="1" t="str">
        <f>IF(M454="○",H454*G454,IF(M454="×",-H454*G454,""))</f>
        <v/>
      </c>
      <c r="O454" s="1" t="str">
        <f>IF(L454&lt;&gt;"",IF(M454="○",100,IF(M454="×",-100,"")),"")</f>
        <v/>
      </c>
      <c r="P454" s="45" t="str">
        <f>IF(M454="○","勝",IF(M454="×","敗",""))</f>
        <v/>
      </c>
      <c r="Q454" s="176"/>
      <c r="R454" s="142"/>
      <c r="S454" s="142"/>
      <c r="T454" s="139"/>
      <c r="U454" s="95">
        <f>IF(AND(V454="",W454="")=TRUE,0,IF(AND(V454="勝",W454="敗")=TRUE,1,IF(AND(W454="勝",V454="敗")=TRUE,1,IF(AND(V454="勝",W454="")=TRUE,2,IF(AND(W454="勝",V454="")=TRUE,2,IF(AND(V454="敗",W454="")=TRUE,3,IF(AND(W454="敗",V454="")=TRUE,3,0)))))))</f>
        <v>0</v>
      </c>
      <c r="V454" s="95" t="str">
        <f>IF(L454="","",P454)</f>
        <v/>
      </c>
      <c r="W454" s="95" t="str">
        <f>IF(L456="","",P456)</f>
        <v/>
      </c>
      <c r="X454" s="95"/>
    </row>
    <row r="455" spans="1:24" ht="21" customHeight="1">
      <c r="A455" s="5">
        <f>A451+1</f>
        <v>112</v>
      </c>
      <c r="B455" s="59"/>
      <c r="C455" s="60" t="str">
        <f>IF(B455="","",TEXT(B455,"(aaa)"))</f>
        <v/>
      </c>
      <c r="D455" s="89" t="s">
        <v>26</v>
      </c>
      <c r="E455" s="27" t="s">
        <v>32</v>
      </c>
      <c r="F455" s="89"/>
      <c r="G455" s="87" t="s">
        <v>28</v>
      </c>
      <c r="H455" s="37" t="s">
        <v>11</v>
      </c>
      <c r="I455" s="83" t="s">
        <v>20</v>
      </c>
      <c r="J455" s="84" t="s">
        <v>21</v>
      </c>
      <c r="K455" s="84" t="s">
        <v>22</v>
      </c>
      <c r="L455" s="85" t="s">
        <v>14</v>
      </c>
      <c r="M455" s="48"/>
      <c r="N455" s="1"/>
      <c r="O455" s="94" t="str">
        <f>IF(AND(O454="",O456="")=TRUE,"",V455/SUM(V455:X455)*100)</f>
        <v/>
      </c>
      <c r="P455" s="45" t="str">
        <f>IF(AND(L454="",L456="")=TRUE,"",V455&amp;"勝"&amp;W455&amp;"敗"&amp;X455&amp;"引")</f>
        <v/>
      </c>
      <c r="Q455" s="137"/>
      <c r="R455" s="138"/>
      <c r="S455" s="138"/>
      <c r="T455" s="139"/>
      <c r="U455" s="95"/>
      <c r="V455" s="95">
        <f>IF(U454=2,V451+1,IF(U454=0,0,V451))</f>
        <v>0</v>
      </c>
      <c r="W455" s="95">
        <f>IF(U454=3,W451+1,IF(U454=0,0,W451))</f>
        <v>0</v>
      </c>
      <c r="X455" s="95">
        <f>IF(U454=1,X451+1,X451)</f>
        <v>0</v>
      </c>
    </row>
    <row r="456" spans="1:24" ht="21" customHeight="1" thickBot="1">
      <c r="A456" s="6"/>
      <c r="B456" s="7"/>
      <c r="C456" s="7"/>
      <c r="D456" s="75"/>
      <c r="E456" s="17"/>
      <c r="F456" s="91">
        <v>-0.01</v>
      </c>
      <c r="G456" s="108">
        <v>10000</v>
      </c>
      <c r="H456" s="92">
        <v>0.1</v>
      </c>
      <c r="I456" s="56">
        <f>E456+F456</f>
        <v>-0.01</v>
      </c>
      <c r="J456" s="57">
        <f>I456+H454</f>
        <v>7.0000000000000007E-2</v>
      </c>
      <c r="K456" s="57">
        <f>I456-H456</f>
        <v>-0.11</v>
      </c>
      <c r="L456" s="53"/>
      <c r="M456" s="53"/>
      <c r="N456" s="8"/>
      <c r="O456" s="8" t="str">
        <f>IF(L456&lt;&gt;"",IF(M456="○",100,IF(M456="×",-100,"")),"")</f>
        <v/>
      </c>
      <c r="P456" s="54" t="str">
        <f>IF(M456="○","勝",IF(M456="×","敗",""))</f>
        <v/>
      </c>
      <c r="U456" s="95"/>
      <c r="V456" s="95"/>
      <c r="W456" s="95"/>
      <c r="X456" s="95"/>
    </row>
    <row r="457" spans="1:24" ht="21" customHeight="1">
      <c r="A457" s="26" t="s">
        <v>0</v>
      </c>
      <c r="B457" s="38" t="s">
        <v>33</v>
      </c>
      <c r="C457" s="38" t="s">
        <v>34</v>
      </c>
      <c r="D457" s="88" t="s">
        <v>26</v>
      </c>
      <c r="E457" s="25" t="s">
        <v>31</v>
      </c>
      <c r="F457" s="88" t="s">
        <v>27</v>
      </c>
      <c r="G457" s="86" t="s">
        <v>28</v>
      </c>
      <c r="H457" s="18" t="s">
        <v>10</v>
      </c>
      <c r="I457" s="41" t="s">
        <v>19</v>
      </c>
      <c r="J457" s="40" t="s">
        <v>21</v>
      </c>
      <c r="K457" s="40" t="s">
        <v>22</v>
      </c>
      <c r="L457" s="82" t="s">
        <v>14</v>
      </c>
      <c r="M457" s="36" t="s">
        <v>15</v>
      </c>
      <c r="N457" s="33" t="s">
        <v>16</v>
      </c>
      <c r="O457" s="33" t="s">
        <v>12</v>
      </c>
      <c r="P457" s="34" t="s">
        <v>13</v>
      </c>
      <c r="Q457" s="176"/>
      <c r="R457" s="138"/>
      <c r="S457" s="138"/>
      <c r="T457" s="139"/>
      <c r="U457" s="95"/>
      <c r="V457" s="95"/>
      <c r="W457" s="95"/>
      <c r="X457" s="95"/>
    </row>
    <row r="458" spans="1:24" ht="21" customHeight="1">
      <c r="A458" s="4"/>
      <c r="B458" s="58"/>
      <c r="C458" s="58"/>
      <c r="D458" s="74"/>
      <c r="E458" s="16"/>
      <c r="F458" s="90"/>
      <c r="G458" s="42">
        <v>10000</v>
      </c>
      <c r="H458" s="30">
        <v>0.08</v>
      </c>
      <c r="I458" s="24">
        <f>E458+F458</f>
        <v>0</v>
      </c>
      <c r="J458" s="2">
        <f>I458-H458</f>
        <v>-0.08</v>
      </c>
      <c r="K458" s="2">
        <f>I458+H460</f>
        <v>0.1</v>
      </c>
      <c r="L458" s="47"/>
      <c r="M458" s="47"/>
      <c r="N458" s="1" t="str">
        <f>IF(M458="○",H458*G458,IF(M458="×",-H458*G458,""))</f>
        <v/>
      </c>
      <c r="O458" s="1" t="str">
        <f>IF(L458&lt;&gt;"",IF(M458="○",100,IF(M458="×",-100,"")),"")</f>
        <v/>
      </c>
      <c r="P458" s="45" t="str">
        <f>IF(M458="○","勝",IF(M458="×","敗",""))</f>
        <v/>
      </c>
      <c r="Q458" s="176"/>
      <c r="R458" s="142"/>
      <c r="S458" s="142"/>
      <c r="T458" s="139"/>
      <c r="U458" s="95">
        <f>IF(AND(V458="",W458="")=TRUE,0,IF(AND(V458="勝",W458="敗")=TRUE,1,IF(AND(W458="勝",V458="敗")=TRUE,1,IF(AND(V458="勝",W458="")=TRUE,2,IF(AND(W458="勝",V458="")=TRUE,2,IF(AND(V458="敗",W458="")=TRUE,3,IF(AND(W458="敗",V458="")=TRUE,3,0)))))))</f>
        <v>0</v>
      </c>
      <c r="V458" s="95" t="str">
        <f>IF(L458="","",P458)</f>
        <v/>
      </c>
      <c r="W458" s="95" t="str">
        <f>IF(L460="","",P460)</f>
        <v/>
      </c>
      <c r="X458" s="95"/>
    </row>
    <row r="459" spans="1:24" ht="21" customHeight="1">
      <c r="A459" s="5">
        <f>A455+1</f>
        <v>113</v>
      </c>
      <c r="B459" s="59"/>
      <c r="C459" s="60" t="str">
        <f>IF(B459="","",TEXT(B459,"(aaa)"))</f>
        <v/>
      </c>
      <c r="D459" s="89" t="s">
        <v>26</v>
      </c>
      <c r="E459" s="27" t="s">
        <v>32</v>
      </c>
      <c r="F459" s="89"/>
      <c r="G459" s="87" t="s">
        <v>28</v>
      </c>
      <c r="H459" s="37" t="s">
        <v>11</v>
      </c>
      <c r="I459" s="83" t="s">
        <v>20</v>
      </c>
      <c r="J459" s="84" t="s">
        <v>21</v>
      </c>
      <c r="K459" s="84" t="s">
        <v>22</v>
      </c>
      <c r="L459" s="85" t="s">
        <v>14</v>
      </c>
      <c r="M459" s="48"/>
      <c r="N459" s="1"/>
      <c r="O459" s="94" t="str">
        <f>IF(AND(O458="",O460="")=TRUE,"",V459/SUM(V459:X459)*100)</f>
        <v/>
      </c>
      <c r="P459" s="45" t="str">
        <f>IF(AND(L458="",L460="")=TRUE,"",V459&amp;"勝"&amp;W459&amp;"敗"&amp;X459&amp;"引")</f>
        <v/>
      </c>
      <c r="Q459" s="137"/>
      <c r="R459" s="138"/>
      <c r="S459" s="138"/>
      <c r="T459" s="139"/>
      <c r="U459" s="95"/>
      <c r="V459" s="95">
        <f>IF(U458=2,V455+1,IF(U458=0,0,V455))</f>
        <v>0</v>
      </c>
      <c r="W459" s="95">
        <f>IF(U458=3,W455+1,IF(U458=0,0,W455))</f>
        <v>0</v>
      </c>
      <c r="X459" s="95">
        <f>IF(U458=1,X455+1,X455)</f>
        <v>0</v>
      </c>
    </row>
    <row r="460" spans="1:24" ht="21" customHeight="1" thickBot="1">
      <c r="A460" s="6"/>
      <c r="B460" s="7"/>
      <c r="C460" s="7"/>
      <c r="D460" s="75"/>
      <c r="E460" s="17"/>
      <c r="F460" s="91"/>
      <c r="G460" s="108">
        <v>10000</v>
      </c>
      <c r="H460" s="92">
        <v>0.1</v>
      </c>
      <c r="I460" s="56">
        <f>E460+F460</f>
        <v>0</v>
      </c>
      <c r="J460" s="57">
        <f>I460+H458</f>
        <v>0.08</v>
      </c>
      <c r="K460" s="57">
        <f>I460-H460</f>
        <v>-0.1</v>
      </c>
      <c r="L460" s="53"/>
      <c r="M460" s="53"/>
      <c r="N460" s="8"/>
      <c r="O460" s="8" t="str">
        <f>IF(L460&lt;&gt;"",IF(M460="○",100,IF(M460="×",-100,"")),"")</f>
        <v/>
      </c>
      <c r="P460" s="54" t="str">
        <f>IF(M460="○","勝",IF(M460="×","敗",""))</f>
        <v/>
      </c>
      <c r="U460" s="95"/>
      <c r="V460" s="95"/>
      <c r="W460" s="95"/>
      <c r="X460" s="95"/>
    </row>
    <row r="461" spans="1:24" ht="21" customHeight="1">
      <c r="A461" s="26" t="s">
        <v>0</v>
      </c>
      <c r="B461" s="38" t="s">
        <v>33</v>
      </c>
      <c r="C461" s="38" t="s">
        <v>34</v>
      </c>
      <c r="D461" s="88" t="s">
        <v>26</v>
      </c>
      <c r="E461" s="25" t="s">
        <v>31</v>
      </c>
      <c r="F461" s="88" t="s">
        <v>27</v>
      </c>
      <c r="G461" s="86" t="s">
        <v>28</v>
      </c>
      <c r="H461" s="18" t="s">
        <v>10</v>
      </c>
      <c r="I461" s="41" t="s">
        <v>19</v>
      </c>
      <c r="J461" s="40" t="s">
        <v>21</v>
      </c>
      <c r="K461" s="40" t="s">
        <v>22</v>
      </c>
      <c r="L461" s="82" t="s">
        <v>14</v>
      </c>
      <c r="M461" s="36" t="s">
        <v>15</v>
      </c>
      <c r="N461" s="33" t="s">
        <v>16</v>
      </c>
      <c r="O461" s="33" t="s">
        <v>12</v>
      </c>
      <c r="P461" s="34" t="s">
        <v>13</v>
      </c>
      <c r="Q461" s="176"/>
      <c r="R461" s="138"/>
      <c r="S461" s="138"/>
      <c r="T461" s="139"/>
      <c r="U461" s="95"/>
      <c r="V461" s="95"/>
      <c r="W461" s="95"/>
      <c r="X461" s="95"/>
    </row>
    <row r="462" spans="1:24" ht="21" customHeight="1">
      <c r="A462" s="4"/>
      <c r="B462" s="58"/>
      <c r="C462" s="58"/>
      <c r="D462" s="74"/>
      <c r="E462" s="16"/>
      <c r="F462" s="90"/>
      <c r="G462" s="42">
        <v>10000</v>
      </c>
      <c r="H462" s="30">
        <v>0.08</v>
      </c>
      <c r="I462" s="24">
        <f>E462+F462</f>
        <v>0</v>
      </c>
      <c r="J462" s="2">
        <f>I462-H462</f>
        <v>-0.08</v>
      </c>
      <c r="K462" s="2">
        <f>I462+H464</f>
        <v>0.1</v>
      </c>
      <c r="L462" s="47"/>
      <c r="M462" s="47"/>
      <c r="N462" s="1" t="str">
        <f>IF(M462="○",H462*G462,IF(M462="×",-H462*G462,""))</f>
        <v/>
      </c>
      <c r="O462" s="1" t="str">
        <f>IF(L462&lt;&gt;"",IF(M462="○",100,IF(M462="×",-100,"")),"")</f>
        <v/>
      </c>
      <c r="P462" s="45" t="str">
        <f>IF(M462="○","勝",IF(M462="×","敗",""))</f>
        <v/>
      </c>
      <c r="Q462" s="176"/>
      <c r="R462" s="142"/>
      <c r="S462" s="142"/>
      <c r="T462" s="139"/>
      <c r="U462" s="95">
        <f>IF(AND(V462="",W462="")=TRUE,0,IF(AND(V462="勝",W462="敗")=TRUE,1,IF(AND(W462="勝",V462="敗")=TRUE,1,IF(AND(V462="勝",W462="")=TRUE,2,IF(AND(W462="勝",V462="")=TRUE,2,IF(AND(V462="敗",W462="")=TRUE,3,IF(AND(W462="敗",V462="")=TRUE,3,0)))))))</f>
        <v>0</v>
      </c>
      <c r="V462" s="95" t="str">
        <f>IF(L462="","",P462)</f>
        <v/>
      </c>
      <c r="W462" s="95" t="str">
        <f>IF(L464="","",P464)</f>
        <v/>
      </c>
      <c r="X462" s="95"/>
    </row>
    <row r="463" spans="1:24" ht="21" customHeight="1">
      <c r="A463" s="5">
        <f>A459+1</f>
        <v>114</v>
      </c>
      <c r="B463" s="59"/>
      <c r="C463" s="60" t="str">
        <f>IF(B463="","",TEXT(B463,"(aaa)"))</f>
        <v/>
      </c>
      <c r="D463" s="89" t="s">
        <v>26</v>
      </c>
      <c r="E463" s="27" t="s">
        <v>32</v>
      </c>
      <c r="F463" s="89"/>
      <c r="G463" s="87" t="s">
        <v>28</v>
      </c>
      <c r="H463" s="37" t="s">
        <v>11</v>
      </c>
      <c r="I463" s="83" t="s">
        <v>20</v>
      </c>
      <c r="J463" s="84" t="s">
        <v>21</v>
      </c>
      <c r="K463" s="84" t="s">
        <v>22</v>
      </c>
      <c r="L463" s="85" t="s">
        <v>14</v>
      </c>
      <c r="M463" s="48"/>
      <c r="N463" s="1"/>
      <c r="O463" s="94" t="str">
        <f>IF(AND(O462="",O464="")=TRUE,"",V463/SUM(V463:X463)*100)</f>
        <v/>
      </c>
      <c r="P463" s="45" t="str">
        <f>IF(AND(L462="",L464="")=TRUE,"",V463&amp;"勝"&amp;W463&amp;"敗"&amp;X463&amp;"引")</f>
        <v/>
      </c>
      <c r="Q463" s="137"/>
      <c r="R463" s="138"/>
      <c r="S463" s="138"/>
      <c r="T463" s="139"/>
      <c r="U463" s="95"/>
      <c r="V463" s="95">
        <f>IF(U462=2,V459+1,IF(U462=0,0,V459))</f>
        <v>0</v>
      </c>
      <c r="W463" s="95">
        <f>IF(U462=3,W459+1,IF(U462=0,0,W459))</f>
        <v>0</v>
      </c>
      <c r="X463" s="95">
        <f>IF(U462=1,X459+1,X459)</f>
        <v>0</v>
      </c>
    </row>
    <row r="464" spans="1:24" ht="21" customHeight="1" thickBot="1">
      <c r="A464" s="6"/>
      <c r="B464" s="7"/>
      <c r="C464" s="7"/>
      <c r="D464" s="75"/>
      <c r="E464" s="17"/>
      <c r="F464" s="91"/>
      <c r="G464" s="108">
        <v>10000</v>
      </c>
      <c r="H464" s="92">
        <v>0.1</v>
      </c>
      <c r="I464" s="56">
        <f>E464+F464</f>
        <v>0</v>
      </c>
      <c r="J464" s="57">
        <f>I464+H462</f>
        <v>0.08</v>
      </c>
      <c r="K464" s="57">
        <f>I464-H464</f>
        <v>-0.1</v>
      </c>
      <c r="L464" s="53"/>
      <c r="M464" s="53"/>
      <c r="N464" s="8"/>
      <c r="O464" s="8" t="str">
        <f>IF(L464&lt;&gt;"",IF(M464="○",100,IF(M464="×",-100,"")),"")</f>
        <v/>
      </c>
      <c r="P464" s="54" t="str">
        <f>IF(M464="○","勝",IF(M464="×","敗",""))</f>
        <v/>
      </c>
      <c r="U464" s="95"/>
      <c r="V464" s="95"/>
      <c r="W464" s="95"/>
      <c r="X464" s="95"/>
    </row>
    <row r="465" spans="1:24" ht="21" customHeight="1">
      <c r="A465" s="26" t="s">
        <v>0</v>
      </c>
      <c r="B465" s="38" t="s">
        <v>33</v>
      </c>
      <c r="C465" s="38" t="s">
        <v>34</v>
      </c>
      <c r="D465" s="88" t="s">
        <v>26</v>
      </c>
      <c r="E465" s="25" t="s">
        <v>31</v>
      </c>
      <c r="F465" s="88" t="s">
        <v>27</v>
      </c>
      <c r="G465" s="86" t="s">
        <v>28</v>
      </c>
      <c r="H465" s="18" t="s">
        <v>10</v>
      </c>
      <c r="I465" s="41" t="s">
        <v>19</v>
      </c>
      <c r="J465" s="40" t="s">
        <v>21</v>
      </c>
      <c r="K465" s="40" t="s">
        <v>22</v>
      </c>
      <c r="L465" s="82" t="s">
        <v>14</v>
      </c>
      <c r="M465" s="36" t="s">
        <v>15</v>
      </c>
      <c r="N465" s="33" t="s">
        <v>16</v>
      </c>
      <c r="O465" s="33" t="s">
        <v>12</v>
      </c>
      <c r="P465" s="34" t="s">
        <v>13</v>
      </c>
      <c r="Q465" s="176"/>
      <c r="R465" s="138"/>
      <c r="S465" s="138"/>
      <c r="T465" s="139"/>
      <c r="U465" s="95"/>
      <c r="V465" s="95"/>
      <c r="W465" s="95"/>
      <c r="X465" s="95"/>
    </row>
    <row r="466" spans="1:24" ht="21" customHeight="1">
      <c r="A466" s="4"/>
      <c r="B466" s="58"/>
      <c r="C466" s="58"/>
      <c r="D466" s="74"/>
      <c r="E466" s="16"/>
      <c r="F466" s="90"/>
      <c r="G466" s="42">
        <v>10000</v>
      </c>
      <c r="H466" s="30">
        <v>0.08</v>
      </c>
      <c r="I466" s="24">
        <f>E466+F466</f>
        <v>0</v>
      </c>
      <c r="J466" s="2">
        <f>I466-H466</f>
        <v>-0.08</v>
      </c>
      <c r="K466" s="2">
        <f>I466+H468</f>
        <v>0.1</v>
      </c>
      <c r="L466" s="47"/>
      <c r="M466" s="47"/>
      <c r="N466" s="1" t="str">
        <f>IF(M466="○",H466*G466,IF(M466="×",-H466*G466,""))</f>
        <v/>
      </c>
      <c r="O466" s="1" t="str">
        <f>IF(L466&lt;&gt;"",IF(M466="○",100,IF(M466="×",-100,"")),"")</f>
        <v/>
      </c>
      <c r="P466" s="45" t="str">
        <f>IF(M466="○","勝",IF(M466="×","敗",""))</f>
        <v/>
      </c>
      <c r="Q466" s="176"/>
      <c r="R466" s="142"/>
      <c r="S466" s="142"/>
      <c r="T466" s="139"/>
      <c r="U466" s="95">
        <f>IF(AND(V466="",W466="")=TRUE,0,IF(AND(V466="勝",W466="敗")=TRUE,1,IF(AND(W466="勝",V466="敗")=TRUE,1,IF(AND(V466="勝",W466="")=TRUE,2,IF(AND(W466="勝",V466="")=TRUE,2,IF(AND(V466="敗",W466="")=TRUE,3,IF(AND(W466="敗",V466="")=TRUE,3,0)))))))</f>
        <v>0</v>
      </c>
      <c r="V466" s="95" t="str">
        <f>IF(L466="","",P466)</f>
        <v/>
      </c>
      <c r="W466" s="95" t="str">
        <f>IF(L468="","",P468)</f>
        <v/>
      </c>
      <c r="X466" s="95"/>
    </row>
    <row r="467" spans="1:24" ht="21" customHeight="1">
      <c r="A467" s="5">
        <f>A463+1</f>
        <v>115</v>
      </c>
      <c r="B467" s="59"/>
      <c r="C467" s="60" t="str">
        <f>IF(B467="","",TEXT(B467,"(aaa)"))</f>
        <v/>
      </c>
      <c r="D467" s="89" t="s">
        <v>26</v>
      </c>
      <c r="E467" s="27" t="s">
        <v>32</v>
      </c>
      <c r="F467" s="89"/>
      <c r="G467" s="87" t="s">
        <v>28</v>
      </c>
      <c r="H467" s="37" t="s">
        <v>11</v>
      </c>
      <c r="I467" s="83" t="s">
        <v>20</v>
      </c>
      <c r="J467" s="84" t="s">
        <v>21</v>
      </c>
      <c r="K467" s="84" t="s">
        <v>22</v>
      </c>
      <c r="L467" s="85" t="s">
        <v>14</v>
      </c>
      <c r="M467" s="48"/>
      <c r="N467" s="1"/>
      <c r="O467" s="94" t="str">
        <f>IF(AND(O466="",O468="")=TRUE,"",V467/SUM(V467:X467)*100)</f>
        <v/>
      </c>
      <c r="P467" s="45" t="str">
        <f>IF(AND(L466="",L468="")=TRUE,"",V467&amp;"勝"&amp;W467&amp;"敗"&amp;X467&amp;"引")</f>
        <v/>
      </c>
      <c r="Q467" s="137"/>
      <c r="R467" s="138"/>
      <c r="S467" s="138"/>
      <c r="T467" s="139"/>
      <c r="U467" s="95"/>
      <c r="V467" s="95">
        <f>IF(U466=2,V463+1,IF(U466=0,0,V463))</f>
        <v>0</v>
      </c>
      <c r="W467" s="95">
        <f>IF(U466=3,W463+1,IF(U466=0,0,W463))</f>
        <v>0</v>
      </c>
      <c r="X467" s="95">
        <f>IF(U466=1,X463+1,X463)</f>
        <v>0</v>
      </c>
    </row>
    <row r="468" spans="1:24" ht="21" customHeight="1" thickBot="1">
      <c r="A468" s="6"/>
      <c r="B468" s="7"/>
      <c r="C468" s="7"/>
      <c r="D468" s="75"/>
      <c r="E468" s="17"/>
      <c r="F468" s="91"/>
      <c r="G468" s="108">
        <v>10000</v>
      </c>
      <c r="H468" s="92">
        <v>0.1</v>
      </c>
      <c r="I468" s="56">
        <f>E468+F468</f>
        <v>0</v>
      </c>
      <c r="J468" s="57">
        <f>I468+H466</f>
        <v>0.08</v>
      </c>
      <c r="K468" s="57">
        <f>I468-H468</f>
        <v>-0.1</v>
      </c>
      <c r="L468" s="53"/>
      <c r="M468" s="53"/>
      <c r="N468" s="8"/>
      <c r="O468" s="8" t="str">
        <f>IF(L468&lt;&gt;"",IF(M468="○",100,IF(M468="×",-100,"")),"")</f>
        <v/>
      </c>
      <c r="P468" s="54" t="str">
        <f>IF(M468="○","勝",IF(M468="×","敗",""))</f>
        <v/>
      </c>
      <c r="U468" s="95"/>
      <c r="V468" s="95"/>
      <c r="W468" s="95"/>
      <c r="X468" s="95"/>
    </row>
    <row r="469" spans="1:24" ht="21" customHeight="1">
      <c r="A469" s="26" t="s">
        <v>0</v>
      </c>
      <c r="B469" s="38" t="s">
        <v>33</v>
      </c>
      <c r="C469" s="38" t="s">
        <v>34</v>
      </c>
      <c r="D469" s="88" t="s">
        <v>26</v>
      </c>
      <c r="E469" s="25" t="s">
        <v>31</v>
      </c>
      <c r="F469" s="88" t="s">
        <v>27</v>
      </c>
      <c r="G469" s="86" t="s">
        <v>28</v>
      </c>
      <c r="H469" s="18" t="s">
        <v>10</v>
      </c>
      <c r="I469" s="41" t="s">
        <v>19</v>
      </c>
      <c r="J469" s="40" t="s">
        <v>21</v>
      </c>
      <c r="K469" s="40" t="s">
        <v>22</v>
      </c>
      <c r="L469" s="82" t="s">
        <v>14</v>
      </c>
      <c r="M469" s="36" t="s">
        <v>15</v>
      </c>
      <c r="N469" s="33" t="s">
        <v>16</v>
      </c>
      <c r="O469" s="33" t="s">
        <v>12</v>
      </c>
      <c r="P469" s="34" t="s">
        <v>13</v>
      </c>
      <c r="Q469" s="176"/>
      <c r="R469" s="138"/>
      <c r="S469" s="138"/>
      <c r="T469" s="139"/>
      <c r="U469" s="95"/>
      <c r="V469" s="95"/>
      <c r="W469" s="95"/>
      <c r="X469" s="95"/>
    </row>
    <row r="470" spans="1:24" ht="21" customHeight="1">
      <c r="A470" s="4"/>
      <c r="B470" s="58"/>
      <c r="C470" s="58"/>
      <c r="D470" s="74"/>
      <c r="E470" s="16"/>
      <c r="F470" s="90"/>
      <c r="G470" s="42">
        <v>10000</v>
      </c>
      <c r="H470" s="30">
        <v>0.08</v>
      </c>
      <c r="I470" s="24">
        <f>E470+F470</f>
        <v>0</v>
      </c>
      <c r="J470" s="2">
        <f>I470-H470</f>
        <v>-0.08</v>
      </c>
      <c r="K470" s="2">
        <f>I470+H472</f>
        <v>0.1</v>
      </c>
      <c r="L470" s="47"/>
      <c r="M470" s="47"/>
      <c r="N470" s="1" t="str">
        <f>IF(M470="○",H470*G470,IF(M470="×",-H470*G470,""))</f>
        <v/>
      </c>
      <c r="O470" s="1" t="str">
        <f>IF(L470&lt;&gt;"",IF(M470="○",100,IF(M470="×",-100,"")),"")</f>
        <v/>
      </c>
      <c r="P470" s="45" t="str">
        <f>IF(M470="○","勝",IF(M470="×","敗",""))</f>
        <v/>
      </c>
      <c r="Q470" s="176"/>
      <c r="R470" s="142"/>
      <c r="S470" s="142"/>
      <c r="T470" s="139"/>
      <c r="U470" s="95">
        <f>IF(AND(V470="",W470="")=TRUE,0,IF(AND(V470="勝",W470="敗")=TRUE,1,IF(AND(W470="勝",V470="敗")=TRUE,1,IF(AND(V470="勝",W470="")=TRUE,2,IF(AND(W470="勝",V470="")=TRUE,2,IF(AND(V470="敗",W470="")=TRUE,3,IF(AND(W470="敗",V470="")=TRUE,3,0)))))))</f>
        <v>0</v>
      </c>
      <c r="V470" s="95" t="str">
        <f>IF(L470="","",P470)</f>
        <v/>
      </c>
      <c r="W470" s="95" t="str">
        <f>IF(L472="","",P472)</f>
        <v/>
      </c>
      <c r="X470" s="95"/>
    </row>
    <row r="471" spans="1:24" ht="21" customHeight="1">
      <c r="A471" s="5">
        <f>A467+1</f>
        <v>116</v>
      </c>
      <c r="B471" s="59"/>
      <c r="C471" s="60" t="str">
        <f>IF(B471="","",TEXT(B471,"(aaa)"))</f>
        <v/>
      </c>
      <c r="D471" s="89" t="s">
        <v>26</v>
      </c>
      <c r="E471" s="27" t="s">
        <v>32</v>
      </c>
      <c r="F471" s="89"/>
      <c r="G471" s="87" t="s">
        <v>28</v>
      </c>
      <c r="H471" s="37" t="s">
        <v>11</v>
      </c>
      <c r="I471" s="83" t="s">
        <v>20</v>
      </c>
      <c r="J471" s="84" t="s">
        <v>21</v>
      </c>
      <c r="K471" s="84" t="s">
        <v>22</v>
      </c>
      <c r="L471" s="85" t="s">
        <v>14</v>
      </c>
      <c r="M471" s="48"/>
      <c r="N471" s="1"/>
      <c r="O471" s="94" t="str">
        <f>IF(AND(O470="",O472="")=TRUE,"",V471/SUM(V471:X471)*100)</f>
        <v/>
      </c>
      <c r="P471" s="45" t="str">
        <f>IF(AND(L470="",L472="")=TRUE,"",V471&amp;"勝"&amp;W471&amp;"敗"&amp;X471&amp;"引")</f>
        <v/>
      </c>
      <c r="Q471" s="137"/>
      <c r="R471" s="138"/>
      <c r="S471" s="138"/>
      <c r="T471" s="139"/>
      <c r="U471" s="95"/>
      <c r="V471" s="95">
        <f>IF(U470=2,V467+1,IF(U470=0,0,V467))</f>
        <v>0</v>
      </c>
      <c r="W471" s="95">
        <f>IF(U470=3,W467+1,IF(U470=0,0,W467))</f>
        <v>0</v>
      </c>
      <c r="X471" s="95">
        <f>IF(U470=1,X467+1,X467)</f>
        <v>0</v>
      </c>
    </row>
    <row r="472" spans="1:24" ht="21" customHeight="1" thickBot="1">
      <c r="A472" s="6"/>
      <c r="B472" s="7"/>
      <c r="C472" s="7"/>
      <c r="D472" s="75"/>
      <c r="E472" s="17"/>
      <c r="F472" s="91"/>
      <c r="G472" s="108">
        <v>10000</v>
      </c>
      <c r="H472" s="92">
        <v>0.1</v>
      </c>
      <c r="I472" s="56">
        <f>E472+F472</f>
        <v>0</v>
      </c>
      <c r="J472" s="57">
        <f>I472+H470</f>
        <v>0.08</v>
      </c>
      <c r="K472" s="57">
        <f>I472-H472</f>
        <v>-0.1</v>
      </c>
      <c r="L472" s="53"/>
      <c r="M472" s="53"/>
      <c r="N472" s="8"/>
      <c r="O472" s="8" t="str">
        <f>IF(L472&lt;&gt;"",IF(M472="○",100,IF(M472="×",-100,"")),"")</f>
        <v/>
      </c>
      <c r="P472" s="54" t="str">
        <f>IF(M472="○","勝",IF(M472="×","敗",""))</f>
        <v/>
      </c>
      <c r="U472" s="95"/>
      <c r="V472" s="95"/>
      <c r="W472" s="95"/>
      <c r="X472" s="95"/>
    </row>
    <row r="473" spans="1:24" ht="21" customHeight="1">
      <c r="A473" s="26" t="s">
        <v>0</v>
      </c>
      <c r="B473" s="38" t="s">
        <v>33</v>
      </c>
      <c r="C473" s="38" t="s">
        <v>34</v>
      </c>
      <c r="D473" s="88" t="s">
        <v>26</v>
      </c>
      <c r="E473" s="25" t="s">
        <v>31</v>
      </c>
      <c r="F473" s="88" t="s">
        <v>27</v>
      </c>
      <c r="G473" s="86" t="s">
        <v>28</v>
      </c>
      <c r="H473" s="18" t="s">
        <v>10</v>
      </c>
      <c r="I473" s="41" t="s">
        <v>19</v>
      </c>
      <c r="J473" s="40" t="s">
        <v>21</v>
      </c>
      <c r="K473" s="40" t="s">
        <v>22</v>
      </c>
      <c r="L473" s="82" t="s">
        <v>14</v>
      </c>
      <c r="M473" s="36" t="s">
        <v>15</v>
      </c>
      <c r="N473" s="33" t="s">
        <v>16</v>
      </c>
      <c r="O473" s="33" t="s">
        <v>12</v>
      </c>
      <c r="P473" s="34" t="s">
        <v>13</v>
      </c>
      <c r="Q473" s="176"/>
      <c r="R473" s="138"/>
      <c r="S473" s="138"/>
      <c r="T473" s="139"/>
      <c r="U473" s="95"/>
      <c r="V473" s="95"/>
      <c r="W473" s="95"/>
      <c r="X473" s="95"/>
    </row>
    <row r="474" spans="1:24" ht="21" customHeight="1">
      <c r="A474" s="4"/>
      <c r="B474" s="58"/>
      <c r="C474" s="58"/>
      <c r="D474" s="74"/>
      <c r="E474" s="16"/>
      <c r="F474" s="90"/>
      <c r="G474" s="42">
        <v>10000</v>
      </c>
      <c r="H474" s="30">
        <v>0.08</v>
      </c>
      <c r="I474" s="24">
        <f>E474+F474</f>
        <v>0</v>
      </c>
      <c r="J474" s="2">
        <f>I474-H474</f>
        <v>-0.08</v>
      </c>
      <c r="K474" s="2">
        <f>I474+H476</f>
        <v>0.1</v>
      </c>
      <c r="L474" s="47"/>
      <c r="M474" s="47"/>
      <c r="N474" s="1" t="str">
        <f>IF(M474="○",H474*G474,IF(M474="×",-H474*G474,""))</f>
        <v/>
      </c>
      <c r="O474" s="1" t="str">
        <f>IF(L474&lt;&gt;"",IF(M474="○",100,IF(M474="×",-100,"")),"")</f>
        <v/>
      </c>
      <c r="P474" s="45" t="str">
        <f>IF(M474="○","勝",IF(M474="×","敗",""))</f>
        <v/>
      </c>
      <c r="Q474" s="176"/>
      <c r="R474" s="142"/>
      <c r="S474" s="142"/>
      <c r="T474" s="139"/>
      <c r="U474" s="95">
        <f>IF(AND(V474="",W474="")=TRUE,0,IF(AND(V474="勝",W474="敗")=TRUE,1,IF(AND(W474="勝",V474="敗")=TRUE,1,IF(AND(V474="勝",W474="")=TRUE,2,IF(AND(W474="勝",V474="")=TRUE,2,IF(AND(V474="敗",W474="")=TRUE,3,IF(AND(W474="敗",V474="")=TRUE,3,0)))))))</f>
        <v>0</v>
      </c>
      <c r="V474" s="95" t="str">
        <f>IF(L474="","",P474)</f>
        <v/>
      </c>
      <c r="W474" s="95" t="str">
        <f>IF(L476="","",P476)</f>
        <v/>
      </c>
      <c r="X474" s="95"/>
    </row>
    <row r="475" spans="1:24" ht="21" customHeight="1">
      <c r="A475" s="5">
        <f>A471+1</f>
        <v>117</v>
      </c>
      <c r="B475" s="59"/>
      <c r="C475" s="60" t="str">
        <f>IF(B475="","",TEXT(B475,"(aaa)"))</f>
        <v/>
      </c>
      <c r="D475" s="89" t="s">
        <v>26</v>
      </c>
      <c r="E475" s="27" t="s">
        <v>32</v>
      </c>
      <c r="F475" s="89"/>
      <c r="G475" s="87" t="s">
        <v>28</v>
      </c>
      <c r="H475" s="37" t="s">
        <v>11</v>
      </c>
      <c r="I475" s="83" t="s">
        <v>20</v>
      </c>
      <c r="J475" s="84" t="s">
        <v>21</v>
      </c>
      <c r="K475" s="84" t="s">
        <v>22</v>
      </c>
      <c r="L475" s="85" t="s">
        <v>14</v>
      </c>
      <c r="M475" s="48"/>
      <c r="N475" s="1"/>
      <c r="O475" s="94" t="str">
        <f>IF(AND(O474="",O476="")=TRUE,"",V475/SUM(V475:X475)*100)</f>
        <v/>
      </c>
      <c r="P475" s="45" t="str">
        <f>IF(AND(L474="",L476="")=TRUE,"",V475&amp;"勝"&amp;W475&amp;"敗"&amp;X475&amp;"引")</f>
        <v/>
      </c>
      <c r="Q475" s="137"/>
      <c r="R475" s="138"/>
      <c r="S475" s="138"/>
      <c r="T475" s="139"/>
      <c r="U475" s="95"/>
      <c r="V475" s="95">
        <f>IF(U474=2,V471+1,IF(U474=0,0,V471))</f>
        <v>0</v>
      </c>
      <c r="W475" s="95">
        <f>IF(U474=3,W471+1,IF(U474=0,0,W471))</f>
        <v>0</v>
      </c>
      <c r="X475" s="95">
        <f>IF(U474=1,X471+1,X471)</f>
        <v>0</v>
      </c>
    </row>
    <row r="476" spans="1:24" ht="21" customHeight="1" thickBot="1">
      <c r="A476" s="6"/>
      <c r="B476" s="7"/>
      <c r="C476" s="7"/>
      <c r="D476" s="75"/>
      <c r="E476" s="17"/>
      <c r="F476" s="91"/>
      <c r="G476" s="108">
        <v>10000</v>
      </c>
      <c r="H476" s="92">
        <v>0.1</v>
      </c>
      <c r="I476" s="56">
        <f>E476+F476</f>
        <v>0</v>
      </c>
      <c r="J476" s="57">
        <f>I476+H474</f>
        <v>0.08</v>
      </c>
      <c r="K476" s="57">
        <f>I476-H476</f>
        <v>-0.1</v>
      </c>
      <c r="L476" s="53"/>
      <c r="M476" s="53"/>
      <c r="N476" s="8"/>
      <c r="O476" s="8" t="str">
        <f>IF(L476&lt;&gt;"",IF(M476="○",100,IF(M476="×",-100,"")),"")</f>
        <v/>
      </c>
      <c r="P476" s="54" t="str">
        <f>IF(M476="○","勝",IF(M476="×","敗",""))</f>
        <v/>
      </c>
      <c r="U476" s="95"/>
      <c r="V476" s="95"/>
      <c r="W476" s="95"/>
      <c r="X476" s="95"/>
    </row>
    <row r="477" spans="1:24" ht="21" customHeight="1">
      <c r="A477" s="26" t="s">
        <v>0</v>
      </c>
      <c r="B477" s="38" t="s">
        <v>33</v>
      </c>
      <c r="C477" s="38" t="s">
        <v>34</v>
      </c>
      <c r="D477" s="88" t="s">
        <v>26</v>
      </c>
      <c r="E477" s="25" t="s">
        <v>31</v>
      </c>
      <c r="F477" s="88" t="s">
        <v>27</v>
      </c>
      <c r="G477" s="86" t="s">
        <v>28</v>
      </c>
      <c r="H477" s="18" t="s">
        <v>10</v>
      </c>
      <c r="I477" s="41" t="s">
        <v>19</v>
      </c>
      <c r="J477" s="40" t="s">
        <v>21</v>
      </c>
      <c r="K477" s="40" t="s">
        <v>22</v>
      </c>
      <c r="L477" s="82" t="s">
        <v>14</v>
      </c>
      <c r="M477" s="36" t="s">
        <v>15</v>
      </c>
      <c r="N477" s="33" t="s">
        <v>16</v>
      </c>
      <c r="O477" s="33" t="s">
        <v>12</v>
      </c>
      <c r="P477" s="34" t="s">
        <v>13</v>
      </c>
      <c r="Q477" s="176"/>
      <c r="R477" s="138"/>
      <c r="S477" s="138"/>
      <c r="T477" s="139"/>
      <c r="U477" s="95"/>
      <c r="V477" s="95"/>
      <c r="W477" s="95"/>
      <c r="X477" s="95"/>
    </row>
    <row r="478" spans="1:24" ht="21" customHeight="1">
      <c r="A478" s="4"/>
      <c r="B478" s="58"/>
      <c r="C478" s="58"/>
      <c r="D478" s="74"/>
      <c r="E478" s="16"/>
      <c r="F478" s="90"/>
      <c r="G478" s="42">
        <v>10000</v>
      </c>
      <c r="H478" s="30">
        <v>0.08</v>
      </c>
      <c r="I478" s="24">
        <f>E478+F478</f>
        <v>0</v>
      </c>
      <c r="J478" s="2">
        <f>I478-H478</f>
        <v>-0.08</v>
      </c>
      <c r="K478" s="2">
        <f>I478+H480</f>
        <v>0.1</v>
      </c>
      <c r="L478" s="47"/>
      <c r="M478" s="47"/>
      <c r="N478" s="1" t="str">
        <f>IF(M478="○",H478*G478,IF(M478="×",-H478*G478,""))</f>
        <v/>
      </c>
      <c r="O478" s="1" t="str">
        <f>IF(L478&lt;&gt;"",IF(M478="○",100,IF(M478="×",-100,"")),"")</f>
        <v/>
      </c>
      <c r="P478" s="45" t="str">
        <f>IF(M478="○","勝",IF(M478="×","敗",""))</f>
        <v/>
      </c>
      <c r="Q478" s="176"/>
      <c r="R478" s="142"/>
      <c r="S478" s="142"/>
      <c r="T478" s="139"/>
      <c r="U478" s="95">
        <f>IF(AND(V478="",W478="")=TRUE,0,IF(AND(V478="勝",W478="敗")=TRUE,1,IF(AND(W478="勝",V478="敗")=TRUE,1,IF(AND(V478="勝",W478="")=TRUE,2,IF(AND(W478="勝",V478="")=TRUE,2,IF(AND(V478="敗",W478="")=TRUE,3,IF(AND(W478="敗",V478="")=TRUE,3,0)))))))</f>
        <v>0</v>
      </c>
      <c r="V478" s="95" t="str">
        <f>IF(L478="","",P478)</f>
        <v/>
      </c>
      <c r="W478" s="95" t="str">
        <f>IF(L480="","",P480)</f>
        <v/>
      </c>
      <c r="X478" s="95"/>
    </row>
    <row r="479" spans="1:24" ht="21" customHeight="1">
      <c r="A479" s="5">
        <f>A475+1</f>
        <v>118</v>
      </c>
      <c r="B479" s="59"/>
      <c r="C479" s="60" t="str">
        <f>IF(B479="","",TEXT(B479,"(aaa)"))</f>
        <v/>
      </c>
      <c r="D479" s="89" t="s">
        <v>26</v>
      </c>
      <c r="E479" s="27" t="s">
        <v>32</v>
      </c>
      <c r="F479" s="89"/>
      <c r="G479" s="87" t="s">
        <v>28</v>
      </c>
      <c r="H479" s="37" t="s">
        <v>11</v>
      </c>
      <c r="I479" s="83" t="s">
        <v>20</v>
      </c>
      <c r="J479" s="84" t="s">
        <v>21</v>
      </c>
      <c r="K479" s="84" t="s">
        <v>22</v>
      </c>
      <c r="L479" s="85" t="s">
        <v>14</v>
      </c>
      <c r="M479" s="48"/>
      <c r="N479" s="1"/>
      <c r="O479" s="94" t="str">
        <f>IF(AND(O478="",O480="")=TRUE,"",V479/SUM(V479:X479)*100)</f>
        <v/>
      </c>
      <c r="P479" s="45" t="str">
        <f>IF(AND(L478="",L480="")=TRUE,"",V479&amp;"勝"&amp;W479&amp;"敗"&amp;X479&amp;"引")</f>
        <v/>
      </c>
      <c r="Q479" s="137"/>
      <c r="R479" s="138"/>
      <c r="S479" s="138"/>
      <c r="T479" s="139"/>
      <c r="U479" s="95"/>
      <c r="V479" s="95">
        <f>IF(U478=2,V475+1,IF(U478=0,0,V475))</f>
        <v>0</v>
      </c>
      <c r="W479" s="95">
        <f>IF(U478=3,W475+1,IF(U478=0,0,W475))</f>
        <v>0</v>
      </c>
      <c r="X479" s="95">
        <f>IF(U478=1,X475+1,X475)</f>
        <v>0</v>
      </c>
    </row>
    <row r="480" spans="1:24" ht="21" customHeight="1" thickBot="1">
      <c r="A480" s="6"/>
      <c r="B480" s="7"/>
      <c r="C480" s="7"/>
      <c r="D480" s="75"/>
      <c r="E480" s="17"/>
      <c r="F480" s="91"/>
      <c r="G480" s="108">
        <v>10000</v>
      </c>
      <c r="H480" s="92">
        <v>0.1</v>
      </c>
      <c r="I480" s="56">
        <f>E480+F480</f>
        <v>0</v>
      </c>
      <c r="J480" s="57">
        <f>I480+H478</f>
        <v>0.08</v>
      </c>
      <c r="K480" s="57">
        <f>I480-H480</f>
        <v>-0.1</v>
      </c>
      <c r="L480" s="53"/>
      <c r="M480" s="53"/>
      <c r="N480" s="8"/>
      <c r="O480" s="8" t="str">
        <f>IF(L480&lt;&gt;"",IF(M480="○",100,IF(M480="×",-100,"")),"")</f>
        <v/>
      </c>
      <c r="P480" s="54" t="str">
        <f>IF(M480="○","勝",IF(M480="×","敗",""))</f>
        <v/>
      </c>
      <c r="U480" s="95"/>
      <c r="V480" s="95"/>
      <c r="W480" s="95"/>
      <c r="X480" s="95"/>
    </row>
    <row r="481" spans="1:24" ht="21" customHeight="1">
      <c r="A481" s="26" t="s">
        <v>0</v>
      </c>
      <c r="B481" s="38" t="s">
        <v>33</v>
      </c>
      <c r="C481" s="38" t="s">
        <v>34</v>
      </c>
      <c r="D481" s="88" t="s">
        <v>26</v>
      </c>
      <c r="E481" s="25" t="s">
        <v>31</v>
      </c>
      <c r="F481" s="88" t="s">
        <v>27</v>
      </c>
      <c r="G481" s="86" t="s">
        <v>28</v>
      </c>
      <c r="H481" s="18" t="s">
        <v>10</v>
      </c>
      <c r="I481" s="41" t="s">
        <v>19</v>
      </c>
      <c r="J481" s="40" t="s">
        <v>21</v>
      </c>
      <c r="K481" s="40" t="s">
        <v>22</v>
      </c>
      <c r="L481" s="82" t="s">
        <v>14</v>
      </c>
      <c r="M481" s="36" t="s">
        <v>15</v>
      </c>
      <c r="N481" s="33" t="s">
        <v>16</v>
      </c>
      <c r="O481" s="33" t="s">
        <v>12</v>
      </c>
      <c r="P481" s="34" t="s">
        <v>13</v>
      </c>
      <c r="Q481" s="176"/>
      <c r="R481" s="138"/>
      <c r="S481" s="138"/>
      <c r="T481" s="139"/>
      <c r="U481" s="95"/>
      <c r="V481" s="95"/>
      <c r="W481" s="95"/>
      <c r="X481" s="95"/>
    </row>
    <row r="482" spans="1:24" ht="21" customHeight="1">
      <c r="A482" s="4"/>
      <c r="B482" s="58"/>
      <c r="C482" s="58"/>
      <c r="D482" s="74"/>
      <c r="E482" s="16"/>
      <c r="F482" s="90"/>
      <c r="G482" s="42">
        <v>10000</v>
      </c>
      <c r="H482" s="30">
        <v>0.08</v>
      </c>
      <c r="I482" s="24">
        <f>E482+F482</f>
        <v>0</v>
      </c>
      <c r="J482" s="2">
        <f>I482-H482</f>
        <v>-0.08</v>
      </c>
      <c r="K482" s="2">
        <f>I482+H484</f>
        <v>0.1</v>
      </c>
      <c r="L482" s="47"/>
      <c r="M482" s="47"/>
      <c r="N482" s="1" t="str">
        <f>IF(M482="○",H482*G482,IF(M482="×",-H482*G482,""))</f>
        <v/>
      </c>
      <c r="O482" s="1" t="str">
        <f>IF(L482&lt;&gt;"",IF(M482="○",100,IF(M482="×",-100,"")),"")</f>
        <v/>
      </c>
      <c r="P482" s="45" t="str">
        <f>IF(M482="○","勝",IF(M482="×","敗",""))</f>
        <v/>
      </c>
      <c r="Q482" s="176"/>
      <c r="R482" s="142"/>
      <c r="S482" s="142"/>
      <c r="T482" s="139"/>
      <c r="U482" s="95">
        <f>IF(AND(V482="",W482="")=TRUE,0,IF(AND(V482="勝",W482="敗")=TRUE,1,IF(AND(W482="勝",V482="敗")=TRUE,1,IF(AND(V482="勝",W482="")=TRUE,2,IF(AND(W482="勝",V482="")=TRUE,2,IF(AND(V482="敗",W482="")=TRUE,3,IF(AND(W482="敗",V482="")=TRUE,3,0)))))))</f>
        <v>0</v>
      </c>
      <c r="V482" s="95" t="str">
        <f>IF(L482="","",P482)</f>
        <v/>
      </c>
      <c r="W482" s="95" t="str">
        <f>IF(L484="","",P484)</f>
        <v/>
      </c>
      <c r="X482" s="95"/>
    </row>
    <row r="483" spans="1:24" ht="21" customHeight="1">
      <c r="A483" s="5">
        <f>A479+1</f>
        <v>119</v>
      </c>
      <c r="B483" s="59"/>
      <c r="C483" s="60" t="str">
        <f>IF(B483="","",TEXT(B483,"(aaa)"))</f>
        <v/>
      </c>
      <c r="D483" s="89" t="s">
        <v>26</v>
      </c>
      <c r="E483" s="27" t="s">
        <v>32</v>
      </c>
      <c r="F483" s="89"/>
      <c r="G483" s="87" t="s">
        <v>28</v>
      </c>
      <c r="H483" s="37" t="s">
        <v>11</v>
      </c>
      <c r="I483" s="83" t="s">
        <v>20</v>
      </c>
      <c r="J483" s="84" t="s">
        <v>21</v>
      </c>
      <c r="K483" s="84" t="s">
        <v>22</v>
      </c>
      <c r="L483" s="85" t="s">
        <v>14</v>
      </c>
      <c r="M483" s="48"/>
      <c r="N483" s="1"/>
      <c r="O483" s="94" t="str">
        <f>IF(AND(O482="",O484="")=TRUE,"",V483/SUM(V483:X483)*100)</f>
        <v/>
      </c>
      <c r="P483" s="45" t="str">
        <f>IF(AND(L482="",L484="")=TRUE,"",V483&amp;"勝"&amp;W483&amp;"敗"&amp;X483&amp;"引")</f>
        <v/>
      </c>
      <c r="Q483" s="137"/>
      <c r="R483" s="138"/>
      <c r="S483" s="138"/>
      <c r="T483" s="139"/>
      <c r="U483" s="95"/>
      <c r="V483" s="95">
        <f>IF(U482=2,V479+1,IF(U482=0,0,V479))</f>
        <v>0</v>
      </c>
      <c r="W483" s="95">
        <f>IF(U482=3,W479+1,IF(U482=0,0,W479))</f>
        <v>0</v>
      </c>
      <c r="X483" s="95">
        <f>IF(U482=1,X479+1,X479)</f>
        <v>0</v>
      </c>
    </row>
    <row r="484" spans="1:24" ht="21" customHeight="1" thickBot="1">
      <c r="A484" s="6"/>
      <c r="B484" s="7"/>
      <c r="C484" s="7"/>
      <c r="D484" s="75"/>
      <c r="E484" s="17"/>
      <c r="F484" s="91"/>
      <c r="G484" s="108">
        <v>10000</v>
      </c>
      <c r="H484" s="92">
        <v>0.1</v>
      </c>
      <c r="I484" s="56">
        <f>E484+F484</f>
        <v>0</v>
      </c>
      <c r="J484" s="57">
        <f>I484+H482</f>
        <v>0.08</v>
      </c>
      <c r="K484" s="57">
        <f>I484-H484</f>
        <v>-0.1</v>
      </c>
      <c r="L484" s="53"/>
      <c r="M484" s="53"/>
      <c r="N484" s="8"/>
      <c r="O484" s="8" t="str">
        <f>IF(L484&lt;&gt;"",IF(M484="○",100,IF(M484="×",-100,"")),"")</f>
        <v/>
      </c>
      <c r="P484" s="54" t="str">
        <f>IF(M484="○","勝",IF(M484="×","敗",""))</f>
        <v/>
      </c>
      <c r="U484" s="95"/>
      <c r="V484" s="95"/>
      <c r="W484" s="95"/>
      <c r="X484" s="95"/>
    </row>
    <row r="485" spans="1:24" ht="21" customHeight="1">
      <c r="A485" s="26" t="s">
        <v>0</v>
      </c>
      <c r="B485" s="38" t="s">
        <v>33</v>
      </c>
      <c r="C485" s="38" t="s">
        <v>34</v>
      </c>
      <c r="D485" s="88" t="s">
        <v>26</v>
      </c>
      <c r="E485" s="25" t="s">
        <v>31</v>
      </c>
      <c r="F485" s="88" t="s">
        <v>27</v>
      </c>
      <c r="G485" s="86" t="s">
        <v>28</v>
      </c>
      <c r="H485" s="18" t="s">
        <v>10</v>
      </c>
      <c r="I485" s="41" t="s">
        <v>19</v>
      </c>
      <c r="J485" s="40" t="s">
        <v>21</v>
      </c>
      <c r="K485" s="40" t="s">
        <v>22</v>
      </c>
      <c r="L485" s="82" t="s">
        <v>14</v>
      </c>
      <c r="M485" s="36" t="s">
        <v>15</v>
      </c>
      <c r="N485" s="33" t="s">
        <v>16</v>
      </c>
      <c r="O485" s="33" t="s">
        <v>12</v>
      </c>
      <c r="P485" s="34" t="s">
        <v>13</v>
      </c>
      <c r="Q485" s="176"/>
      <c r="R485" s="138"/>
      <c r="S485" s="138"/>
      <c r="T485" s="139"/>
      <c r="U485" s="95"/>
      <c r="V485" s="95"/>
      <c r="W485" s="95"/>
      <c r="X485" s="95"/>
    </row>
    <row r="486" spans="1:24" ht="21" customHeight="1">
      <c r="A486" s="4"/>
      <c r="B486" s="58"/>
      <c r="C486" s="58"/>
      <c r="D486" s="74"/>
      <c r="E486" s="16"/>
      <c r="F486" s="90"/>
      <c r="G486" s="42">
        <v>10000</v>
      </c>
      <c r="H486" s="30">
        <v>0.08</v>
      </c>
      <c r="I486" s="24">
        <f>E486+F486</f>
        <v>0</v>
      </c>
      <c r="J486" s="2">
        <f>I486-H486</f>
        <v>-0.08</v>
      </c>
      <c r="K486" s="2">
        <f>I486+H488</f>
        <v>0.1</v>
      </c>
      <c r="L486" s="47"/>
      <c r="M486" s="47"/>
      <c r="N486" s="1" t="str">
        <f>IF(M486="○",H486*G486,IF(M486="×",-H486*G486,""))</f>
        <v/>
      </c>
      <c r="O486" s="1" t="str">
        <f>IF(L486&lt;&gt;"",IF(M486="○",100,IF(M486="×",-100,"")),"")</f>
        <v/>
      </c>
      <c r="P486" s="45" t="str">
        <f>IF(M486="○","勝",IF(M486="×","敗",""))</f>
        <v/>
      </c>
      <c r="Q486" s="176"/>
      <c r="R486" s="142"/>
      <c r="S486" s="142"/>
      <c r="T486" s="139"/>
      <c r="U486" s="95">
        <f>IF(AND(V486="",W486="")=TRUE,0,IF(AND(V486="勝",W486="敗")=TRUE,1,IF(AND(W486="勝",V486="敗")=TRUE,1,IF(AND(V486="勝",W486="")=TRUE,2,IF(AND(W486="勝",V486="")=TRUE,2,IF(AND(V486="敗",W486="")=TRUE,3,IF(AND(W486="敗",V486="")=TRUE,3,0)))))))</f>
        <v>0</v>
      </c>
      <c r="V486" s="95" t="str">
        <f>IF(L486="","",P486)</f>
        <v/>
      </c>
      <c r="W486" s="95" t="str">
        <f>IF(L488="","",P488)</f>
        <v/>
      </c>
      <c r="X486" s="95"/>
    </row>
    <row r="487" spans="1:24" ht="21" customHeight="1">
      <c r="A487" s="5">
        <f>A483+1</f>
        <v>120</v>
      </c>
      <c r="B487" s="59"/>
      <c r="C487" s="60" t="str">
        <f>IF(B487="","",TEXT(B487,"(aaa)"))</f>
        <v/>
      </c>
      <c r="D487" s="89" t="s">
        <v>26</v>
      </c>
      <c r="E487" s="27" t="s">
        <v>32</v>
      </c>
      <c r="F487" s="89"/>
      <c r="G487" s="87" t="s">
        <v>28</v>
      </c>
      <c r="H487" s="37" t="s">
        <v>11</v>
      </c>
      <c r="I487" s="83" t="s">
        <v>20</v>
      </c>
      <c r="J487" s="84" t="s">
        <v>21</v>
      </c>
      <c r="K487" s="84" t="s">
        <v>22</v>
      </c>
      <c r="L487" s="85" t="s">
        <v>14</v>
      </c>
      <c r="M487" s="48"/>
      <c r="N487" s="1"/>
      <c r="O487" s="94" t="str">
        <f>IF(AND(O486="",O488="")=TRUE,"",V487/SUM(V487:X487)*100)</f>
        <v/>
      </c>
      <c r="P487" s="45" t="str">
        <f>IF(AND(L486="",L488="")=TRUE,"",V487&amp;"勝"&amp;W487&amp;"敗"&amp;X487&amp;"引")</f>
        <v/>
      </c>
      <c r="Q487" s="137"/>
      <c r="R487" s="138"/>
      <c r="S487" s="138"/>
      <c r="T487" s="139"/>
      <c r="U487" s="95"/>
      <c r="V487" s="95">
        <f>IF(U486=2,V483+1,IF(U486=0,0,V483))</f>
        <v>0</v>
      </c>
      <c r="W487" s="95">
        <f>IF(U486=3,W483+1,IF(U486=0,0,W483))</f>
        <v>0</v>
      </c>
      <c r="X487" s="95">
        <f>IF(U486=1,X483+1,X483)</f>
        <v>0</v>
      </c>
    </row>
    <row r="488" spans="1:24" ht="21" customHeight="1" thickBot="1">
      <c r="A488" s="6"/>
      <c r="B488" s="7"/>
      <c r="C488" s="7"/>
      <c r="D488" s="75"/>
      <c r="E488" s="17"/>
      <c r="F488" s="91"/>
      <c r="G488" s="108">
        <v>10000</v>
      </c>
      <c r="H488" s="92">
        <v>0.1</v>
      </c>
      <c r="I488" s="56">
        <f>E488+F488</f>
        <v>0</v>
      </c>
      <c r="J488" s="57">
        <f>I488+H486</f>
        <v>0.08</v>
      </c>
      <c r="K488" s="57">
        <f>I488-H488</f>
        <v>-0.1</v>
      </c>
      <c r="L488" s="53"/>
      <c r="M488" s="53"/>
      <c r="N488" s="8"/>
      <c r="O488" s="8" t="str">
        <f>IF(L488&lt;&gt;"",IF(M488="○",100,IF(M488="×",-100,"")),"")</f>
        <v/>
      </c>
      <c r="P488" s="54" t="str">
        <f>IF(M488="○","勝",IF(M488="×","敗",""))</f>
        <v/>
      </c>
      <c r="U488" s="95"/>
      <c r="V488" s="95"/>
      <c r="W488" s="95"/>
      <c r="X488" s="95"/>
    </row>
    <row r="489" spans="1:24" ht="21" customHeight="1">
      <c r="A489" s="26" t="s">
        <v>0</v>
      </c>
      <c r="B489" s="38" t="s">
        <v>33</v>
      </c>
      <c r="C489" s="38" t="s">
        <v>34</v>
      </c>
      <c r="D489" s="88" t="s">
        <v>26</v>
      </c>
      <c r="E489" s="25" t="s">
        <v>31</v>
      </c>
      <c r="F489" s="88" t="s">
        <v>27</v>
      </c>
      <c r="G489" s="86" t="s">
        <v>28</v>
      </c>
      <c r="H489" s="18" t="s">
        <v>10</v>
      </c>
      <c r="I489" s="41" t="s">
        <v>19</v>
      </c>
      <c r="J489" s="40" t="s">
        <v>21</v>
      </c>
      <c r="K489" s="40" t="s">
        <v>22</v>
      </c>
      <c r="L489" s="82" t="s">
        <v>14</v>
      </c>
      <c r="M489" s="36" t="s">
        <v>15</v>
      </c>
      <c r="N489" s="33" t="s">
        <v>16</v>
      </c>
      <c r="O489" s="33" t="s">
        <v>12</v>
      </c>
      <c r="P489" s="34" t="s">
        <v>13</v>
      </c>
      <c r="Q489" s="176"/>
      <c r="R489" s="138"/>
      <c r="S489" s="138"/>
      <c r="T489" s="139"/>
      <c r="U489" s="95"/>
      <c r="V489" s="95"/>
      <c r="W489" s="95"/>
      <c r="X489" s="95"/>
    </row>
    <row r="490" spans="1:24" ht="21" customHeight="1">
      <c r="A490" s="4"/>
      <c r="B490" s="58"/>
      <c r="C490" s="58"/>
      <c r="D490" s="74"/>
      <c r="E490" s="16"/>
      <c r="F490" s="90"/>
      <c r="G490" s="42">
        <v>10000</v>
      </c>
      <c r="H490" s="30">
        <v>0.08</v>
      </c>
      <c r="I490" s="24">
        <f>E490+F490</f>
        <v>0</v>
      </c>
      <c r="J490" s="2">
        <f>I490-H490</f>
        <v>-0.08</v>
      </c>
      <c r="K490" s="2">
        <f>I490+H492</f>
        <v>0.1</v>
      </c>
      <c r="L490" s="47"/>
      <c r="M490" s="47"/>
      <c r="N490" s="1" t="str">
        <f>IF(M490="○",H490*G490,IF(M490="×",-H490*G490,""))</f>
        <v/>
      </c>
      <c r="O490" s="1" t="str">
        <f>IF(L490&lt;&gt;"",IF(M490="○",100,IF(M490="×",-100,"")),"")</f>
        <v/>
      </c>
      <c r="P490" s="45" t="str">
        <f>IF(M490="○","勝",IF(M490="×","敗",""))</f>
        <v/>
      </c>
      <c r="Q490" s="176"/>
      <c r="R490" s="142"/>
      <c r="S490" s="142"/>
      <c r="T490" s="139"/>
      <c r="U490" s="95">
        <f>IF(AND(V490="",W490="")=TRUE,0,IF(AND(V490="勝",W490="敗")=TRUE,1,IF(AND(W490="勝",V490="敗")=TRUE,1,IF(AND(V490="勝",W490="")=TRUE,2,IF(AND(W490="勝",V490="")=TRUE,2,IF(AND(V490="敗",W490="")=TRUE,3,IF(AND(W490="敗",V490="")=TRUE,3,0)))))))</f>
        <v>0</v>
      </c>
      <c r="V490" s="95" t="str">
        <f>IF(L490="","",P490)</f>
        <v/>
      </c>
      <c r="W490" s="95" t="str">
        <f>IF(L492="","",P492)</f>
        <v/>
      </c>
      <c r="X490" s="95"/>
    </row>
    <row r="491" spans="1:24" ht="21" customHeight="1">
      <c r="A491" s="5">
        <f>A487+1</f>
        <v>121</v>
      </c>
      <c r="B491" s="59"/>
      <c r="C491" s="60" t="str">
        <f>IF(B491="","",TEXT(B491,"(aaa)"))</f>
        <v/>
      </c>
      <c r="D491" s="89" t="s">
        <v>26</v>
      </c>
      <c r="E491" s="27" t="s">
        <v>32</v>
      </c>
      <c r="F491" s="89"/>
      <c r="G491" s="87" t="s">
        <v>28</v>
      </c>
      <c r="H491" s="37" t="s">
        <v>11</v>
      </c>
      <c r="I491" s="83" t="s">
        <v>20</v>
      </c>
      <c r="J491" s="84" t="s">
        <v>21</v>
      </c>
      <c r="K491" s="84" t="s">
        <v>22</v>
      </c>
      <c r="L491" s="85" t="s">
        <v>14</v>
      </c>
      <c r="M491" s="48"/>
      <c r="N491" s="1"/>
      <c r="O491" s="94" t="str">
        <f>IF(AND(O490="",O492="")=TRUE,"",V491/SUM(V491:X491)*100)</f>
        <v/>
      </c>
      <c r="P491" s="45" t="str">
        <f>IF(AND(L490="",L492="")=TRUE,"",V491&amp;"勝"&amp;W491&amp;"敗"&amp;X491&amp;"引")</f>
        <v/>
      </c>
      <c r="Q491" s="137"/>
      <c r="R491" s="138"/>
      <c r="S491" s="138"/>
      <c r="T491" s="139"/>
      <c r="U491" s="95"/>
      <c r="V491" s="95">
        <f>IF(U490=2,V487+1,IF(U490=0,0,V487))</f>
        <v>0</v>
      </c>
      <c r="W491" s="95">
        <f>IF(U490=3,W487+1,IF(U490=0,0,W487))</f>
        <v>0</v>
      </c>
      <c r="X491" s="95">
        <f>IF(U490=1,X487+1,X487)</f>
        <v>0</v>
      </c>
    </row>
    <row r="492" spans="1:24" ht="21" customHeight="1" thickBot="1">
      <c r="A492" s="6"/>
      <c r="B492" s="7"/>
      <c r="C492" s="7"/>
      <c r="D492" s="75"/>
      <c r="E492" s="17"/>
      <c r="F492" s="91"/>
      <c r="G492" s="108">
        <v>10000</v>
      </c>
      <c r="H492" s="92">
        <v>0.1</v>
      </c>
      <c r="I492" s="56">
        <f>E492+F492</f>
        <v>0</v>
      </c>
      <c r="J492" s="57">
        <f>I492+H490</f>
        <v>0.08</v>
      </c>
      <c r="K492" s="57">
        <f>I492-H492</f>
        <v>-0.1</v>
      </c>
      <c r="L492" s="53"/>
      <c r="M492" s="53"/>
      <c r="N492" s="8"/>
      <c r="O492" s="8" t="str">
        <f>IF(L492&lt;&gt;"",IF(M492="○",100,IF(M492="×",-100,"")),"")</f>
        <v/>
      </c>
      <c r="P492" s="54" t="str">
        <f>IF(M492="○","勝",IF(M492="×","敗",""))</f>
        <v/>
      </c>
      <c r="U492" s="95"/>
      <c r="V492" s="95"/>
      <c r="W492" s="95"/>
      <c r="X492" s="95"/>
    </row>
    <row r="493" spans="1:24" ht="21" customHeight="1">
      <c r="A493" s="26" t="s">
        <v>0</v>
      </c>
      <c r="B493" s="38" t="s">
        <v>33</v>
      </c>
      <c r="C493" s="38" t="s">
        <v>34</v>
      </c>
      <c r="D493" s="88" t="s">
        <v>26</v>
      </c>
      <c r="E493" s="25" t="s">
        <v>31</v>
      </c>
      <c r="F493" s="88" t="s">
        <v>27</v>
      </c>
      <c r="G493" s="86" t="s">
        <v>28</v>
      </c>
      <c r="H493" s="18" t="s">
        <v>10</v>
      </c>
      <c r="I493" s="41" t="s">
        <v>19</v>
      </c>
      <c r="J493" s="40" t="s">
        <v>21</v>
      </c>
      <c r="K493" s="40" t="s">
        <v>22</v>
      </c>
      <c r="L493" s="82" t="s">
        <v>14</v>
      </c>
      <c r="M493" s="36" t="s">
        <v>15</v>
      </c>
      <c r="N493" s="33" t="s">
        <v>16</v>
      </c>
      <c r="O493" s="33" t="s">
        <v>12</v>
      </c>
      <c r="P493" s="34" t="s">
        <v>13</v>
      </c>
      <c r="Q493" s="176"/>
      <c r="R493" s="138"/>
      <c r="S493" s="138"/>
      <c r="T493" s="139"/>
      <c r="U493" s="95"/>
      <c r="V493" s="95"/>
      <c r="W493" s="95"/>
      <c r="X493" s="95"/>
    </row>
    <row r="494" spans="1:24" ht="21" customHeight="1">
      <c r="A494" s="4"/>
      <c r="B494" s="58"/>
      <c r="C494" s="58"/>
      <c r="D494" s="74"/>
      <c r="E494" s="16"/>
      <c r="F494" s="90"/>
      <c r="G494" s="42">
        <v>10000</v>
      </c>
      <c r="H494" s="30">
        <v>0.08</v>
      </c>
      <c r="I494" s="24">
        <f>E494+F494</f>
        <v>0</v>
      </c>
      <c r="J494" s="2">
        <f>I494-H494</f>
        <v>-0.08</v>
      </c>
      <c r="K494" s="2">
        <f>I494+H496</f>
        <v>0.1</v>
      </c>
      <c r="L494" s="47"/>
      <c r="M494" s="47"/>
      <c r="N494" s="1" t="str">
        <f>IF(M494="○",H494*G494,IF(M494="×",-H494*G494,""))</f>
        <v/>
      </c>
      <c r="O494" s="1" t="str">
        <f>IF(L494&lt;&gt;"",IF(M494="○",100,IF(M494="×",-100,"")),"")</f>
        <v/>
      </c>
      <c r="P494" s="45" t="str">
        <f>IF(M494="○","勝",IF(M494="×","敗",""))</f>
        <v/>
      </c>
      <c r="Q494" s="176"/>
      <c r="R494" s="142"/>
      <c r="S494" s="142"/>
      <c r="T494" s="139"/>
      <c r="U494" s="95">
        <f>IF(AND(V494="",W494="")=TRUE,0,IF(AND(V494="勝",W494="敗")=TRUE,1,IF(AND(W494="勝",V494="敗")=TRUE,1,IF(AND(V494="勝",W494="")=TRUE,2,IF(AND(W494="勝",V494="")=TRUE,2,IF(AND(V494="敗",W494="")=TRUE,3,IF(AND(W494="敗",V494="")=TRUE,3,0)))))))</f>
        <v>0</v>
      </c>
      <c r="V494" s="95" t="str">
        <f>IF(L494="","",P494)</f>
        <v/>
      </c>
      <c r="W494" s="95" t="str">
        <f>IF(L496="","",P496)</f>
        <v/>
      </c>
      <c r="X494" s="95"/>
    </row>
    <row r="495" spans="1:24" ht="21" customHeight="1">
      <c r="A495" s="5">
        <f>A491+1</f>
        <v>122</v>
      </c>
      <c r="B495" s="59"/>
      <c r="C495" s="60" t="str">
        <f>IF(B495="","",TEXT(B495,"(aaa)"))</f>
        <v/>
      </c>
      <c r="D495" s="89" t="s">
        <v>26</v>
      </c>
      <c r="E495" s="27" t="s">
        <v>32</v>
      </c>
      <c r="F495" s="89"/>
      <c r="G495" s="87" t="s">
        <v>28</v>
      </c>
      <c r="H495" s="37" t="s">
        <v>11</v>
      </c>
      <c r="I495" s="83" t="s">
        <v>20</v>
      </c>
      <c r="J495" s="84" t="s">
        <v>21</v>
      </c>
      <c r="K495" s="84" t="s">
        <v>22</v>
      </c>
      <c r="L495" s="85" t="s">
        <v>14</v>
      </c>
      <c r="M495" s="48"/>
      <c r="N495" s="1"/>
      <c r="O495" s="94" t="str">
        <f>IF(AND(O494="",O496="")=TRUE,"",V495/SUM(V495:X495)*100)</f>
        <v/>
      </c>
      <c r="P495" s="45" t="str">
        <f>IF(AND(L494="",L496="")=TRUE,"",V495&amp;"勝"&amp;W495&amp;"敗"&amp;X495&amp;"引")</f>
        <v/>
      </c>
      <c r="Q495" s="137"/>
      <c r="R495" s="138"/>
      <c r="S495" s="138"/>
      <c r="T495" s="139"/>
      <c r="U495" s="95"/>
      <c r="V495" s="95">
        <f>IF(U494=2,V491+1,IF(U494=0,0,V491))</f>
        <v>0</v>
      </c>
      <c r="W495" s="95">
        <f>IF(U494=3,W491+1,IF(U494=0,0,W491))</f>
        <v>0</v>
      </c>
      <c r="X495" s="95">
        <f>IF(U494=1,X491+1,X491)</f>
        <v>0</v>
      </c>
    </row>
    <row r="496" spans="1:24" ht="21" customHeight="1" thickBot="1">
      <c r="A496" s="6"/>
      <c r="B496" s="7"/>
      <c r="C496" s="7"/>
      <c r="D496" s="75"/>
      <c r="E496" s="17"/>
      <c r="F496" s="91"/>
      <c r="G496" s="108">
        <v>10000</v>
      </c>
      <c r="H496" s="92">
        <v>0.1</v>
      </c>
      <c r="I496" s="56">
        <f>E496+F496</f>
        <v>0</v>
      </c>
      <c r="J496" s="57">
        <f>I496+H494</f>
        <v>0.08</v>
      </c>
      <c r="K496" s="57">
        <f>I496-H496</f>
        <v>-0.1</v>
      </c>
      <c r="L496" s="53"/>
      <c r="M496" s="53"/>
      <c r="N496" s="8"/>
      <c r="O496" s="8" t="str">
        <f>IF(L496&lt;&gt;"",IF(M496="○",100,IF(M496="×",-100,"")),"")</f>
        <v/>
      </c>
      <c r="P496" s="54" t="str">
        <f>IF(M496="○","勝",IF(M496="×","敗",""))</f>
        <v/>
      </c>
      <c r="U496" s="95"/>
      <c r="V496" s="95"/>
      <c r="W496" s="95"/>
      <c r="X496" s="95"/>
    </row>
    <row r="497" spans="1:24" ht="21" customHeight="1">
      <c r="A497" s="26" t="s">
        <v>0</v>
      </c>
      <c r="B497" s="38" t="s">
        <v>33</v>
      </c>
      <c r="C497" s="38" t="s">
        <v>34</v>
      </c>
      <c r="D497" s="88" t="s">
        <v>26</v>
      </c>
      <c r="E497" s="25" t="s">
        <v>31</v>
      </c>
      <c r="F497" s="88" t="s">
        <v>27</v>
      </c>
      <c r="G497" s="86" t="s">
        <v>28</v>
      </c>
      <c r="H497" s="18" t="s">
        <v>10</v>
      </c>
      <c r="I497" s="41" t="s">
        <v>19</v>
      </c>
      <c r="J497" s="40" t="s">
        <v>21</v>
      </c>
      <c r="K497" s="40" t="s">
        <v>22</v>
      </c>
      <c r="L497" s="82" t="s">
        <v>14</v>
      </c>
      <c r="M497" s="36" t="s">
        <v>15</v>
      </c>
      <c r="N497" s="33" t="s">
        <v>16</v>
      </c>
      <c r="O497" s="33" t="s">
        <v>12</v>
      </c>
      <c r="P497" s="34" t="s">
        <v>13</v>
      </c>
      <c r="Q497" s="176"/>
      <c r="R497" s="138"/>
      <c r="S497" s="138"/>
      <c r="T497" s="139"/>
      <c r="U497" s="95"/>
      <c r="V497" s="95"/>
      <c r="W497" s="95"/>
      <c r="X497" s="95"/>
    </row>
    <row r="498" spans="1:24" ht="21" customHeight="1">
      <c r="A498" s="4"/>
      <c r="B498" s="58"/>
      <c r="C498" s="58"/>
      <c r="D498" s="74"/>
      <c r="E498" s="16"/>
      <c r="F498" s="90"/>
      <c r="G498" s="42">
        <v>10000</v>
      </c>
      <c r="H498" s="30">
        <v>0.08</v>
      </c>
      <c r="I498" s="24">
        <f>E498+F498</f>
        <v>0</v>
      </c>
      <c r="J498" s="2">
        <f>I498-H498</f>
        <v>-0.08</v>
      </c>
      <c r="K498" s="2">
        <f>I498+H500</f>
        <v>0.1</v>
      </c>
      <c r="L498" s="47"/>
      <c r="M498" s="47"/>
      <c r="N498" s="1" t="str">
        <f>IF(M498="○",H498*G498,IF(M498="×",-H498*G498,""))</f>
        <v/>
      </c>
      <c r="O498" s="1" t="str">
        <f>IF(L498&lt;&gt;"",IF(M498="○",100,IF(M498="×",-100,"")),"")</f>
        <v/>
      </c>
      <c r="P498" s="45" t="str">
        <f>IF(M498="○","勝",IF(M498="×","敗",""))</f>
        <v/>
      </c>
      <c r="Q498" s="176"/>
      <c r="R498" s="142"/>
      <c r="S498" s="142"/>
      <c r="T498" s="139"/>
      <c r="U498" s="95">
        <f>IF(AND(V498="",W498="")=TRUE,0,IF(AND(V498="勝",W498="敗")=TRUE,1,IF(AND(W498="勝",V498="敗")=TRUE,1,IF(AND(V498="勝",W498="")=TRUE,2,IF(AND(W498="勝",V498="")=TRUE,2,IF(AND(V498="敗",W498="")=TRUE,3,IF(AND(W498="敗",V498="")=TRUE,3,0)))))))</f>
        <v>0</v>
      </c>
      <c r="V498" s="95" t="str">
        <f>IF(L498="","",P498)</f>
        <v/>
      </c>
      <c r="W498" s="95" t="str">
        <f>IF(L500="","",P500)</f>
        <v/>
      </c>
      <c r="X498" s="95"/>
    </row>
    <row r="499" spans="1:24" ht="21" customHeight="1">
      <c r="A499" s="5">
        <f>A495+1</f>
        <v>123</v>
      </c>
      <c r="B499" s="59"/>
      <c r="C499" s="60" t="str">
        <f>IF(B499="","",TEXT(B499,"(aaa)"))</f>
        <v/>
      </c>
      <c r="D499" s="89" t="s">
        <v>26</v>
      </c>
      <c r="E499" s="27" t="s">
        <v>32</v>
      </c>
      <c r="F499" s="89"/>
      <c r="G499" s="87" t="s">
        <v>28</v>
      </c>
      <c r="H499" s="37" t="s">
        <v>11</v>
      </c>
      <c r="I499" s="83" t="s">
        <v>20</v>
      </c>
      <c r="J499" s="84" t="s">
        <v>21</v>
      </c>
      <c r="K499" s="84" t="s">
        <v>22</v>
      </c>
      <c r="L499" s="85" t="s">
        <v>14</v>
      </c>
      <c r="M499" s="48"/>
      <c r="N499" s="1"/>
      <c r="O499" s="94" t="str">
        <f>IF(AND(O498="",O500="")=TRUE,"",V499/SUM(V499:X499)*100)</f>
        <v/>
      </c>
      <c r="P499" s="45" t="str">
        <f>IF(AND(L498="",L500="")=TRUE,"",V499&amp;"勝"&amp;W499&amp;"敗"&amp;X499&amp;"引")</f>
        <v/>
      </c>
      <c r="Q499" s="137"/>
      <c r="R499" s="138"/>
      <c r="S499" s="138"/>
      <c r="T499" s="139"/>
      <c r="U499" s="95"/>
      <c r="V499" s="95">
        <f>IF(U498=2,V495+1,IF(U498=0,0,V495))</f>
        <v>0</v>
      </c>
      <c r="W499" s="95">
        <f>IF(U498=3,W495+1,IF(U498=0,0,W495))</f>
        <v>0</v>
      </c>
      <c r="X499" s="95">
        <f>IF(U498=1,X495+1,X495)</f>
        <v>0</v>
      </c>
    </row>
    <row r="500" spans="1:24" ht="21" customHeight="1" thickBot="1">
      <c r="A500" s="6"/>
      <c r="B500" s="7"/>
      <c r="C500" s="7"/>
      <c r="D500" s="75"/>
      <c r="E500" s="17"/>
      <c r="F500" s="91"/>
      <c r="G500" s="108">
        <v>10000</v>
      </c>
      <c r="H500" s="92">
        <v>0.1</v>
      </c>
      <c r="I500" s="56">
        <f>E500+F500</f>
        <v>0</v>
      </c>
      <c r="J500" s="57">
        <f>I500+H498</f>
        <v>0.08</v>
      </c>
      <c r="K500" s="57">
        <f>I500-H500</f>
        <v>-0.1</v>
      </c>
      <c r="L500" s="53"/>
      <c r="M500" s="53"/>
      <c r="N500" s="8"/>
      <c r="O500" s="8" t="str">
        <f>IF(L500&lt;&gt;"",IF(M500="○",100,IF(M500="×",-100,"")),"")</f>
        <v/>
      </c>
      <c r="P500" s="54" t="str">
        <f>IF(M500="○","勝",IF(M500="×","敗",""))</f>
        <v/>
      </c>
      <c r="U500" s="95"/>
      <c r="V500" s="95"/>
      <c r="W500" s="95"/>
      <c r="X500" s="95"/>
    </row>
    <row r="501" spans="1:24" ht="21" customHeight="1">
      <c r="A501" s="26" t="s">
        <v>0</v>
      </c>
      <c r="B501" s="38" t="s">
        <v>33</v>
      </c>
      <c r="C501" s="38" t="s">
        <v>34</v>
      </c>
      <c r="D501" s="88" t="s">
        <v>26</v>
      </c>
      <c r="E501" s="25" t="s">
        <v>31</v>
      </c>
      <c r="F501" s="88" t="s">
        <v>27</v>
      </c>
      <c r="G501" s="86" t="s">
        <v>28</v>
      </c>
      <c r="H501" s="18" t="s">
        <v>10</v>
      </c>
      <c r="I501" s="41" t="s">
        <v>19</v>
      </c>
      <c r="J501" s="40" t="s">
        <v>21</v>
      </c>
      <c r="K501" s="40" t="s">
        <v>22</v>
      </c>
      <c r="L501" s="82" t="s">
        <v>14</v>
      </c>
      <c r="M501" s="36" t="s">
        <v>15</v>
      </c>
      <c r="N501" s="33" t="s">
        <v>16</v>
      </c>
      <c r="O501" s="33" t="s">
        <v>12</v>
      </c>
      <c r="P501" s="34" t="s">
        <v>13</v>
      </c>
      <c r="Q501" s="176"/>
      <c r="R501" s="138"/>
      <c r="S501" s="138"/>
      <c r="T501" s="139"/>
      <c r="U501" s="95"/>
      <c r="V501" s="95"/>
      <c r="W501" s="95"/>
      <c r="X501" s="95"/>
    </row>
    <row r="502" spans="1:24" ht="21" customHeight="1">
      <c r="A502" s="4"/>
      <c r="B502" s="58"/>
      <c r="C502" s="58"/>
      <c r="D502" s="74"/>
      <c r="E502" s="16"/>
      <c r="F502" s="90"/>
      <c r="G502" s="42">
        <v>10000</v>
      </c>
      <c r="H502" s="30">
        <v>0.08</v>
      </c>
      <c r="I502" s="24">
        <f>E502+F502</f>
        <v>0</v>
      </c>
      <c r="J502" s="2">
        <f>I502-H502</f>
        <v>-0.08</v>
      </c>
      <c r="K502" s="2">
        <f>I502+H504</f>
        <v>0.1</v>
      </c>
      <c r="L502" s="47"/>
      <c r="M502" s="47"/>
      <c r="N502" s="1" t="str">
        <f>IF(M502="○",H502*G502,IF(M502="×",-H502*G502,""))</f>
        <v/>
      </c>
      <c r="O502" s="1" t="str">
        <f>IF(L502&lt;&gt;"",IF(M502="○",100,IF(M502="×",-100,"")),"")</f>
        <v/>
      </c>
      <c r="P502" s="45" t="str">
        <f>IF(M502="○","勝",IF(M502="×","敗",""))</f>
        <v/>
      </c>
      <c r="Q502" s="176"/>
      <c r="R502" s="142"/>
      <c r="S502" s="142"/>
      <c r="T502" s="139"/>
      <c r="U502" s="95">
        <f>IF(AND(V502="",W502="")=TRUE,0,IF(AND(V502="勝",W502="敗")=TRUE,1,IF(AND(W502="勝",V502="敗")=TRUE,1,IF(AND(V502="勝",W502="")=TRUE,2,IF(AND(W502="勝",V502="")=TRUE,2,IF(AND(V502="敗",W502="")=TRUE,3,IF(AND(W502="敗",V502="")=TRUE,3,0)))))))</f>
        <v>0</v>
      </c>
      <c r="V502" s="95" t="str">
        <f>IF(L502="","",P502)</f>
        <v/>
      </c>
      <c r="W502" s="95" t="str">
        <f>IF(L504="","",P504)</f>
        <v/>
      </c>
      <c r="X502" s="95"/>
    </row>
    <row r="503" spans="1:24" ht="21" customHeight="1">
      <c r="A503" s="5">
        <f>A499+1</f>
        <v>124</v>
      </c>
      <c r="B503" s="59"/>
      <c r="C503" s="60" t="str">
        <f>IF(B503="","",TEXT(B503,"(aaa)"))</f>
        <v/>
      </c>
      <c r="D503" s="89" t="s">
        <v>26</v>
      </c>
      <c r="E503" s="27" t="s">
        <v>32</v>
      </c>
      <c r="F503" s="89"/>
      <c r="G503" s="87" t="s">
        <v>28</v>
      </c>
      <c r="H503" s="37" t="s">
        <v>11</v>
      </c>
      <c r="I503" s="83" t="s">
        <v>20</v>
      </c>
      <c r="J503" s="84" t="s">
        <v>21</v>
      </c>
      <c r="K503" s="84" t="s">
        <v>22</v>
      </c>
      <c r="L503" s="85" t="s">
        <v>14</v>
      </c>
      <c r="M503" s="48"/>
      <c r="N503" s="1"/>
      <c r="O503" s="94" t="str">
        <f>IF(AND(O502="",O504="")=TRUE,"",V503/SUM(V503:X503)*100)</f>
        <v/>
      </c>
      <c r="P503" s="45" t="str">
        <f>IF(AND(L502="",L504="")=TRUE,"",V503&amp;"勝"&amp;W503&amp;"敗"&amp;X503&amp;"引")</f>
        <v/>
      </c>
      <c r="Q503" s="137"/>
      <c r="R503" s="138"/>
      <c r="S503" s="138"/>
      <c r="T503" s="139"/>
      <c r="U503" s="95"/>
      <c r="V503" s="95">
        <f>IF(U502=2,V499+1,IF(U502=0,0,V499))</f>
        <v>0</v>
      </c>
      <c r="W503" s="95">
        <f>IF(U502=3,W499+1,IF(U502=0,0,W499))</f>
        <v>0</v>
      </c>
      <c r="X503" s="95">
        <f>IF(U502=1,X499+1,X499)</f>
        <v>0</v>
      </c>
    </row>
    <row r="504" spans="1:24" ht="21" customHeight="1" thickBot="1">
      <c r="A504" s="6"/>
      <c r="B504" s="7"/>
      <c r="C504" s="7"/>
      <c r="D504" s="75"/>
      <c r="E504" s="17"/>
      <c r="F504" s="91"/>
      <c r="G504" s="108">
        <v>10000</v>
      </c>
      <c r="H504" s="92">
        <v>0.1</v>
      </c>
      <c r="I504" s="56">
        <f>E504+F504</f>
        <v>0</v>
      </c>
      <c r="J504" s="57">
        <f>I504+H502</f>
        <v>0.08</v>
      </c>
      <c r="K504" s="57">
        <f>I504-H504</f>
        <v>-0.1</v>
      </c>
      <c r="L504" s="53"/>
      <c r="M504" s="53"/>
      <c r="N504" s="8"/>
      <c r="O504" s="8" t="str">
        <f>IF(L504&lt;&gt;"",IF(M504="○",100,IF(M504="×",-100,"")),"")</f>
        <v/>
      </c>
      <c r="P504" s="54" t="str">
        <f>IF(M504="○","勝",IF(M504="×","敗",""))</f>
        <v/>
      </c>
      <c r="U504" s="95"/>
      <c r="V504" s="95"/>
      <c r="W504" s="95"/>
      <c r="X504" s="95"/>
    </row>
    <row r="505" spans="1:24" ht="21" customHeight="1">
      <c r="A505" s="26" t="s">
        <v>0</v>
      </c>
      <c r="B505" s="38" t="s">
        <v>33</v>
      </c>
      <c r="C505" s="38" t="s">
        <v>34</v>
      </c>
      <c r="D505" s="88" t="s">
        <v>26</v>
      </c>
      <c r="E505" s="25" t="s">
        <v>31</v>
      </c>
      <c r="F505" s="88" t="s">
        <v>27</v>
      </c>
      <c r="G505" s="86" t="s">
        <v>28</v>
      </c>
      <c r="H505" s="18" t="s">
        <v>10</v>
      </c>
      <c r="I505" s="41" t="s">
        <v>19</v>
      </c>
      <c r="J505" s="40" t="s">
        <v>21</v>
      </c>
      <c r="K505" s="40" t="s">
        <v>22</v>
      </c>
      <c r="L505" s="82" t="s">
        <v>14</v>
      </c>
      <c r="M505" s="36" t="s">
        <v>15</v>
      </c>
      <c r="N505" s="33" t="s">
        <v>16</v>
      </c>
      <c r="O505" s="33" t="s">
        <v>12</v>
      </c>
      <c r="P505" s="34" t="s">
        <v>13</v>
      </c>
      <c r="Q505" s="176"/>
      <c r="R505" s="138"/>
      <c r="S505" s="138"/>
      <c r="T505" s="139"/>
      <c r="U505" s="95"/>
      <c r="V505" s="95"/>
      <c r="W505" s="95"/>
      <c r="X505" s="95"/>
    </row>
    <row r="506" spans="1:24" ht="21" customHeight="1">
      <c r="A506" s="4"/>
      <c r="B506" s="58"/>
      <c r="C506" s="58"/>
      <c r="D506" s="74"/>
      <c r="E506" s="16"/>
      <c r="F506" s="90"/>
      <c r="G506" s="42">
        <v>10000</v>
      </c>
      <c r="H506" s="30">
        <v>0.08</v>
      </c>
      <c r="I506" s="24">
        <f>E506+F506</f>
        <v>0</v>
      </c>
      <c r="J506" s="2">
        <f>I506-H506</f>
        <v>-0.08</v>
      </c>
      <c r="K506" s="2">
        <f>I506+H508</f>
        <v>0.1</v>
      </c>
      <c r="L506" s="47"/>
      <c r="M506" s="47"/>
      <c r="N506" s="1" t="str">
        <f>IF(M506="○",H506*G506,IF(M506="×",-H506*G506,""))</f>
        <v/>
      </c>
      <c r="O506" s="1" t="str">
        <f>IF(L506&lt;&gt;"",IF(M506="○",100,IF(M506="×",-100,"")),"")</f>
        <v/>
      </c>
      <c r="P506" s="45" t="str">
        <f>IF(M506="○","勝",IF(M506="×","敗",""))</f>
        <v/>
      </c>
      <c r="Q506" s="176"/>
      <c r="R506" s="142"/>
      <c r="S506" s="142"/>
      <c r="T506" s="139"/>
      <c r="U506" s="95">
        <f>IF(AND(V506="",W506="")=TRUE,0,IF(AND(V506="勝",W506="敗")=TRUE,1,IF(AND(W506="勝",V506="敗")=TRUE,1,IF(AND(V506="勝",W506="")=TRUE,2,IF(AND(W506="勝",V506="")=TRUE,2,IF(AND(V506="敗",W506="")=TRUE,3,IF(AND(W506="敗",V506="")=TRUE,3,0)))))))</f>
        <v>0</v>
      </c>
      <c r="V506" s="95" t="str">
        <f>IF(L506="","",P506)</f>
        <v/>
      </c>
      <c r="W506" s="95" t="str">
        <f>IF(L508="","",P508)</f>
        <v/>
      </c>
      <c r="X506" s="95"/>
    </row>
    <row r="507" spans="1:24" ht="21" customHeight="1">
      <c r="A507" s="5">
        <f>A503+1</f>
        <v>125</v>
      </c>
      <c r="B507" s="59"/>
      <c r="C507" s="60" t="str">
        <f>IF(B507="","",TEXT(B507,"(aaa)"))</f>
        <v/>
      </c>
      <c r="D507" s="89" t="s">
        <v>26</v>
      </c>
      <c r="E507" s="27" t="s">
        <v>32</v>
      </c>
      <c r="F507" s="89"/>
      <c r="G507" s="87" t="s">
        <v>28</v>
      </c>
      <c r="H507" s="37" t="s">
        <v>11</v>
      </c>
      <c r="I507" s="83" t="s">
        <v>20</v>
      </c>
      <c r="J507" s="84" t="s">
        <v>21</v>
      </c>
      <c r="K507" s="84" t="s">
        <v>22</v>
      </c>
      <c r="L507" s="85" t="s">
        <v>14</v>
      </c>
      <c r="M507" s="48"/>
      <c r="N507" s="1"/>
      <c r="O507" s="94" t="str">
        <f>IF(AND(O506="",O508="")=TRUE,"",V507/SUM(V507:X507)*100)</f>
        <v/>
      </c>
      <c r="P507" s="45" t="str">
        <f>IF(AND(L506="",L508="")=TRUE,"",V507&amp;"勝"&amp;W507&amp;"敗"&amp;X507&amp;"引")</f>
        <v/>
      </c>
      <c r="Q507" s="137"/>
      <c r="R507" s="138"/>
      <c r="S507" s="138"/>
      <c r="T507" s="139"/>
      <c r="U507" s="95"/>
      <c r="V507" s="95">
        <f>IF(U506=2,V503+1,IF(U506=0,0,V503))</f>
        <v>0</v>
      </c>
      <c r="W507" s="95">
        <f>IF(U506=3,W503+1,IF(U506=0,0,W503))</f>
        <v>0</v>
      </c>
      <c r="X507" s="95">
        <f>IF(U506=1,X503+1,X503)</f>
        <v>0</v>
      </c>
    </row>
    <row r="508" spans="1:24" ht="21" customHeight="1" thickBot="1">
      <c r="A508" s="6"/>
      <c r="B508" s="7"/>
      <c r="C508" s="7"/>
      <c r="D508" s="75"/>
      <c r="E508" s="17"/>
      <c r="F508" s="91"/>
      <c r="G508" s="108">
        <v>10000</v>
      </c>
      <c r="H508" s="92">
        <v>0.1</v>
      </c>
      <c r="I508" s="56">
        <f>E508+F508</f>
        <v>0</v>
      </c>
      <c r="J508" s="57">
        <f>I508+H506</f>
        <v>0.08</v>
      </c>
      <c r="K508" s="57">
        <f>I508-H508</f>
        <v>-0.1</v>
      </c>
      <c r="L508" s="53"/>
      <c r="M508" s="53"/>
      <c r="N508" s="8"/>
      <c r="O508" s="8" t="str">
        <f>IF(L508&lt;&gt;"",IF(M508="○",100,IF(M508="×",-100,"")),"")</f>
        <v/>
      </c>
      <c r="P508" s="54" t="str">
        <f>IF(M508="○","勝",IF(M508="×","敗",""))</f>
        <v/>
      </c>
      <c r="U508" s="95"/>
      <c r="V508" s="95"/>
      <c r="W508" s="95"/>
      <c r="X508" s="95"/>
    </row>
    <row r="509" spans="1:24" ht="21" customHeight="1">
      <c r="A509" s="26" t="s">
        <v>0</v>
      </c>
      <c r="B509" s="38" t="s">
        <v>33</v>
      </c>
      <c r="C509" s="38" t="s">
        <v>34</v>
      </c>
      <c r="D509" s="88" t="s">
        <v>26</v>
      </c>
      <c r="E509" s="25" t="s">
        <v>31</v>
      </c>
      <c r="F509" s="88" t="s">
        <v>27</v>
      </c>
      <c r="G509" s="86" t="s">
        <v>28</v>
      </c>
      <c r="H509" s="18" t="s">
        <v>10</v>
      </c>
      <c r="I509" s="41" t="s">
        <v>19</v>
      </c>
      <c r="J509" s="40" t="s">
        <v>21</v>
      </c>
      <c r="K509" s="40" t="s">
        <v>22</v>
      </c>
      <c r="L509" s="82" t="s">
        <v>14</v>
      </c>
      <c r="M509" s="36" t="s">
        <v>15</v>
      </c>
      <c r="N509" s="33" t="s">
        <v>16</v>
      </c>
      <c r="O509" s="33" t="s">
        <v>12</v>
      </c>
      <c r="P509" s="34" t="s">
        <v>13</v>
      </c>
      <c r="Q509" s="176"/>
      <c r="R509" s="138"/>
      <c r="S509" s="138"/>
      <c r="T509" s="139"/>
      <c r="U509" s="95"/>
      <c r="V509" s="95"/>
      <c r="W509" s="95"/>
      <c r="X509" s="95"/>
    </row>
    <row r="510" spans="1:24" ht="21" customHeight="1">
      <c r="A510" s="4"/>
      <c r="B510" s="58"/>
      <c r="C510" s="58"/>
      <c r="D510" s="74"/>
      <c r="E510" s="16"/>
      <c r="F510" s="90"/>
      <c r="G510" s="42">
        <v>10000</v>
      </c>
      <c r="H510" s="30">
        <v>0.08</v>
      </c>
      <c r="I510" s="24">
        <f>E510+F510</f>
        <v>0</v>
      </c>
      <c r="J510" s="2">
        <f>I510-H510</f>
        <v>-0.08</v>
      </c>
      <c r="K510" s="2">
        <f>I510+H512</f>
        <v>0.1</v>
      </c>
      <c r="L510" s="47"/>
      <c r="M510" s="47"/>
      <c r="N510" s="1" t="str">
        <f>IF(M510="○",H510*G510,IF(M510="×",-H510*G510,""))</f>
        <v/>
      </c>
      <c r="O510" s="1" t="str">
        <f>IF(L510&lt;&gt;"",IF(M510="○",100,IF(M510="×",-100,"")),"")</f>
        <v/>
      </c>
      <c r="P510" s="45" t="str">
        <f>IF(M510="○","勝",IF(M510="×","敗",""))</f>
        <v/>
      </c>
      <c r="Q510" s="176"/>
      <c r="R510" s="142"/>
      <c r="S510" s="142"/>
      <c r="T510" s="139"/>
      <c r="U510" s="95">
        <f>IF(AND(V510="",W510="")=TRUE,0,IF(AND(V510="勝",W510="敗")=TRUE,1,IF(AND(W510="勝",V510="敗")=TRUE,1,IF(AND(V510="勝",W510="")=TRUE,2,IF(AND(W510="勝",V510="")=TRUE,2,IF(AND(V510="敗",W510="")=TRUE,3,IF(AND(W510="敗",V510="")=TRUE,3,0)))))))</f>
        <v>0</v>
      </c>
      <c r="V510" s="95" t="str">
        <f>IF(L510="","",P510)</f>
        <v/>
      </c>
      <c r="W510" s="95" t="str">
        <f>IF(L512="","",P512)</f>
        <v/>
      </c>
      <c r="X510" s="95"/>
    </row>
    <row r="511" spans="1:24" ht="21" customHeight="1">
      <c r="A511" s="5">
        <f>A507+1</f>
        <v>126</v>
      </c>
      <c r="B511" s="59"/>
      <c r="C511" s="60" t="str">
        <f>IF(B511="","",TEXT(B511,"(aaa)"))</f>
        <v/>
      </c>
      <c r="D511" s="89" t="s">
        <v>26</v>
      </c>
      <c r="E511" s="27" t="s">
        <v>32</v>
      </c>
      <c r="F511" s="89"/>
      <c r="G511" s="87" t="s">
        <v>28</v>
      </c>
      <c r="H511" s="37" t="s">
        <v>11</v>
      </c>
      <c r="I511" s="83" t="s">
        <v>20</v>
      </c>
      <c r="J511" s="84" t="s">
        <v>21</v>
      </c>
      <c r="K511" s="84" t="s">
        <v>22</v>
      </c>
      <c r="L511" s="85" t="s">
        <v>14</v>
      </c>
      <c r="M511" s="48"/>
      <c r="N511" s="1"/>
      <c r="O511" s="94" t="str">
        <f>IF(AND(O510="",O512="")=TRUE,"",V511/SUM(V511:X511)*100)</f>
        <v/>
      </c>
      <c r="P511" s="45" t="str">
        <f>IF(AND(L510="",L512="")=TRUE,"",V511&amp;"勝"&amp;W511&amp;"敗"&amp;X511&amp;"引")</f>
        <v/>
      </c>
      <c r="Q511" s="137"/>
      <c r="R511" s="138"/>
      <c r="S511" s="138"/>
      <c r="T511" s="139"/>
      <c r="U511" s="95"/>
      <c r="V511" s="95">
        <f>IF(U510=2,V507+1,IF(U510=0,0,V507))</f>
        <v>0</v>
      </c>
      <c r="W511" s="95">
        <f>IF(U510=3,W507+1,IF(U510=0,0,W507))</f>
        <v>0</v>
      </c>
      <c r="X511" s="95">
        <f>IF(U510=1,X507+1,X507)</f>
        <v>0</v>
      </c>
    </row>
    <row r="512" spans="1:24" ht="21" customHeight="1" thickBot="1">
      <c r="A512" s="6"/>
      <c r="B512" s="7"/>
      <c r="C512" s="7"/>
      <c r="D512" s="75"/>
      <c r="E512" s="17"/>
      <c r="F512" s="91"/>
      <c r="G512" s="108">
        <v>10000</v>
      </c>
      <c r="H512" s="92">
        <v>0.1</v>
      </c>
      <c r="I512" s="56">
        <f>E512+F512</f>
        <v>0</v>
      </c>
      <c r="J512" s="57">
        <f>I512+H510</f>
        <v>0.08</v>
      </c>
      <c r="K512" s="57">
        <f>I512-H512</f>
        <v>-0.1</v>
      </c>
      <c r="L512" s="53"/>
      <c r="M512" s="53"/>
      <c r="N512" s="8"/>
      <c r="O512" s="8" t="str">
        <f>IF(L512&lt;&gt;"",IF(M512="○",100,IF(M512="×",-100,"")),"")</f>
        <v/>
      </c>
      <c r="P512" s="54" t="str">
        <f>IF(M512="○","勝",IF(M512="×","敗",""))</f>
        <v/>
      </c>
      <c r="U512" s="95"/>
      <c r="V512" s="95"/>
      <c r="W512" s="95"/>
      <c r="X512" s="95"/>
    </row>
    <row r="513" spans="1:24" ht="21" customHeight="1">
      <c r="A513" s="26" t="s">
        <v>0</v>
      </c>
      <c r="B513" s="38" t="s">
        <v>33</v>
      </c>
      <c r="C513" s="38" t="s">
        <v>34</v>
      </c>
      <c r="D513" s="88" t="s">
        <v>26</v>
      </c>
      <c r="E513" s="25" t="s">
        <v>31</v>
      </c>
      <c r="F513" s="88" t="s">
        <v>27</v>
      </c>
      <c r="G513" s="86" t="s">
        <v>28</v>
      </c>
      <c r="H513" s="18" t="s">
        <v>10</v>
      </c>
      <c r="I513" s="41" t="s">
        <v>19</v>
      </c>
      <c r="J513" s="40" t="s">
        <v>21</v>
      </c>
      <c r="K513" s="40" t="s">
        <v>22</v>
      </c>
      <c r="L513" s="82" t="s">
        <v>14</v>
      </c>
      <c r="M513" s="36" t="s">
        <v>15</v>
      </c>
      <c r="N513" s="33" t="s">
        <v>16</v>
      </c>
      <c r="O513" s="33" t="s">
        <v>12</v>
      </c>
      <c r="P513" s="34" t="s">
        <v>13</v>
      </c>
      <c r="Q513" s="176"/>
      <c r="R513" s="138"/>
      <c r="S513" s="138"/>
      <c r="T513" s="139"/>
      <c r="U513" s="95"/>
      <c r="V513" s="95"/>
      <c r="W513" s="95"/>
      <c r="X513" s="95"/>
    </row>
    <row r="514" spans="1:24" ht="21" customHeight="1">
      <c r="A514" s="4"/>
      <c r="B514" s="58"/>
      <c r="C514" s="58"/>
      <c r="D514" s="74"/>
      <c r="E514" s="16"/>
      <c r="F514" s="90"/>
      <c r="G514" s="42">
        <v>10000</v>
      </c>
      <c r="H514" s="30">
        <v>0.08</v>
      </c>
      <c r="I514" s="24">
        <f>E514+F514</f>
        <v>0</v>
      </c>
      <c r="J514" s="2">
        <f>I514-H514</f>
        <v>-0.08</v>
      </c>
      <c r="K514" s="2">
        <f>I514+H516</f>
        <v>0.1</v>
      </c>
      <c r="L514" s="47"/>
      <c r="M514" s="47"/>
      <c r="N514" s="1" t="str">
        <f>IF(M514="○",H514*G514,IF(M514="×",-H514*G514,""))</f>
        <v/>
      </c>
      <c r="O514" s="1" t="str">
        <f>IF(L514&lt;&gt;"",IF(M514="○",100,IF(M514="×",-100,"")),"")</f>
        <v/>
      </c>
      <c r="P514" s="45" t="str">
        <f>IF(M514="○","勝",IF(M514="×","敗",""))</f>
        <v/>
      </c>
      <c r="Q514" s="176"/>
      <c r="R514" s="142"/>
      <c r="S514" s="142"/>
      <c r="T514" s="139"/>
      <c r="U514" s="95">
        <f>IF(AND(V514="",W514="")=TRUE,0,IF(AND(V514="勝",W514="敗")=TRUE,1,IF(AND(W514="勝",V514="敗")=TRUE,1,IF(AND(V514="勝",W514="")=TRUE,2,IF(AND(W514="勝",V514="")=TRUE,2,IF(AND(V514="敗",W514="")=TRUE,3,IF(AND(W514="敗",V514="")=TRUE,3,0)))))))</f>
        <v>0</v>
      </c>
      <c r="V514" s="95" t="str">
        <f>IF(L514="","",P514)</f>
        <v/>
      </c>
      <c r="W514" s="95" t="str">
        <f>IF(L516="","",P516)</f>
        <v/>
      </c>
      <c r="X514" s="95"/>
    </row>
    <row r="515" spans="1:24" ht="21" customHeight="1">
      <c r="A515" s="5">
        <f>A511+1</f>
        <v>127</v>
      </c>
      <c r="B515" s="59"/>
      <c r="C515" s="60" t="str">
        <f>IF(B515="","",TEXT(B515,"(aaa)"))</f>
        <v/>
      </c>
      <c r="D515" s="89" t="s">
        <v>26</v>
      </c>
      <c r="E515" s="27" t="s">
        <v>32</v>
      </c>
      <c r="F515" s="89"/>
      <c r="G515" s="87" t="s">
        <v>28</v>
      </c>
      <c r="H515" s="37" t="s">
        <v>11</v>
      </c>
      <c r="I515" s="83" t="s">
        <v>20</v>
      </c>
      <c r="J515" s="84" t="s">
        <v>21</v>
      </c>
      <c r="K515" s="84" t="s">
        <v>22</v>
      </c>
      <c r="L515" s="85" t="s">
        <v>14</v>
      </c>
      <c r="M515" s="48"/>
      <c r="N515" s="1"/>
      <c r="O515" s="94" t="str">
        <f>IF(AND(O514="",O516="")=TRUE,"",V515/SUM(V515:X515)*100)</f>
        <v/>
      </c>
      <c r="P515" s="45" t="str">
        <f>IF(AND(L514="",L516="")=TRUE,"",V515&amp;"勝"&amp;W515&amp;"敗"&amp;X515&amp;"引")</f>
        <v/>
      </c>
      <c r="Q515" s="137"/>
      <c r="R515" s="138"/>
      <c r="S515" s="138"/>
      <c r="T515" s="139"/>
      <c r="U515" s="95"/>
      <c r="V515" s="95">
        <f>IF(U514=2,V511+1,IF(U514=0,0,V511))</f>
        <v>0</v>
      </c>
      <c r="W515" s="95">
        <f>IF(U514=3,W511+1,IF(U514=0,0,W511))</f>
        <v>0</v>
      </c>
      <c r="X515" s="95">
        <f>IF(U514=1,X511+1,X511)</f>
        <v>0</v>
      </c>
    </row>
    <row r="516" spans="1:24" ht="21" customHeight="1" thickBot="1">
      <c r="A516" s="6"/>
      <c r="B516" s="7"/>
      <c r="C516" s="7"/>
      <c r="D516" s="75"/>
      <c r="E516" s="17"/>
      <c r="F516" s="91"/>
      <c r="G516" s="108">
        <v>10000</v>
      </c>
      <c r="H516" s="92">
        <v>0.1</v>
      </c>
      <c r="I516" s="56">
        <f>E516+F516</f>
        <v>0</v>
      </c>
      <c r="J516" s="57">
        <f>I516+H514</f>
        <v>0.08</v>
      </c>
      <c r="K516" s="57">
        <f>I516-H516</f>
        <v>-0.1</v>
      </c>
      <c r="L516" s="53"/>
      <c r="M516" s="53"/>
      <c r="N516" s="8"/>
      <c r="O516" s="8" t="str">
        <f>IF(L516&lt;&gt;"",IF(M516="○",100,IF(M516="×",-100,"")),"")</f>
        <v/>
      </c>
      <c r="P516" s="54" t="str">
        <f>IF(M516="○","勝",IF(M516="×","敗",""))</f>
        <v/>
      </c>
      <c r="U516" s="95"/>
      <c r="V516" s="95"/>
      <c r="W516" s="95"/>
      <c r="X516" s="95"/>
    </row>
    <row r="517" spans="1:24" ht="21" customHeight="1">
      <c r="A517" s="26" t="s">
        <v>0</v>
      </c>
      <c r="B517" s="38" t="s">
        <v>33</v>
      </c>
      <c r="C517" s="38" t="s">
        <v>34</v>
      </c>
      <c r="D517" s="88" t="s">
        <v>26</v>
      </c>
      <c r="E517" s="25" t="s">
        <v>31</v>
      </c>
      <c r="F517" s="88" t="s">
        <v>27</v>
      </c>
      <c r="G517" s="86" t="s">
        <v>28</v>
      </c>
      <c r="H517" s="18" t="s">
        <v>10</v>
      </c>
      <c r="I517" s="41" t="s">
        <v>19</v>
      </c>
      <c r="J517" s="40" t="s">
        <v>21</v>
      </c>
      <c r="K517" s="40" t="s">
        <v>22</v>
      </c>
      <c r="L517" s="82" t="s">
        <v>14</v>
      </c>
      <c r="M517" s="36" t="s">
        <v>15</v>
      </c>
      <c r="N517" s="33" t="s">
        <v>16</v>
      </c>
      <c r="O517" s="33" t="s">
        <v>12</v>
      </c>
      <c r="P517" s="34" t="s">
        <v>13</v>
      </c>
      <c r="Q517" s="176"/>
      <c r="R517" s="138"/>
      <c r="S517" s="138"/>
      <c r="T517" s="139"/>
      <c r="U517" s="95"/>
      <c r="V517" s="95"/>
      <c r="W517" s="95"/>
      <c r="X517" s="95"/>
    </row>
    <row r="518" spans="1:24" ht="21" customHeight="1">
      <c r="A518" s="4"/>
      <c r="B518" s="58"/>
      <c r="C518" s="58"/>
      <c r="D518" s="74"/>
      <c r="E518" s="16"/>
      <c r="F518" s="90"/>
      <c r="G518" s="42">
        <v>10000</v>
      </c>
      <c r="H518" s="30">
        <v>0.08</v>
      </c>
      <c r="I518" s="24">
        <f>E518+F518</f>
        <v>0</v>
      </c>
      <c r="J518" s="2">
        <f>I518-H518</f>
        <v>-0.08</v>
      </c>
      <c r="K518" s="2">
        <f>I518+H520</f>
        <v>0.1</v>
      </c>
      <c r="L518" s="47"/>
      <c r="M518" s="47"/>
      <c r="N518" s="1" t="str">
        <f>IF(M518="○",H518*G518,IF(M518="×",-H518*G518,""))</f>
        <v/>
      </c>
      <c r="O518" s="1" t="str">
        <f>IF(L518&lt;&gt;"",IF(M518="○",100,IF(M518="×",-100,"")),"")</f>
        <v/>
      </c>
      <c r="P518" s="45" t="str">
        <f>IF(M518="○","勝",IF(M518="×","敗",""))</f>
        <v/>
      </c>
      <c r="Q518" s="176"/>
      <c r="R518" s="142"/>
      <c r="S518" s="142"/>
      <c r="T518" s="139"/>
      <c r="U518" s="95">
        <f>IF(AND(V518="",W518="")=TRUE,0,IF(AND(V518="勝",W518="敗")=TRUE,1,IF(AND(W518="勝",V518="敗")=TRUE,1,IF(AND(V518="勝",W518="")=TRUE,2,IF(AND(W518="勝",V518="")=TRUE,2,IF(AND(V518="敗",W518="")=TRUE,3,IF(AND(W518="敗",V518="")=TRUE,3,0)))))))</f>
        <v>0</v>
      </c>
      <c r="V518" s="95" t="str">
        <f>IF(L518="","",P518)</f>
        <v/>
      </c>
      <c r="W518" s="95" t="str">
        <f>IF(L520="","",P520)</f>
        <v/>
      </c>
      <c r="X518" s="95"/>
    </row>
    <row r="519" spans="1:24" ht="21" customHeight="1">
      <c r="A519" s="5">
        <f>A515+1</f>
        <v>128</v>
      </c>
      <c r="B519" s="59"/>
      <c r="C519" s="60" t="str">
        <f>IF(B519="","",TEXT(B519,"(aaa)"))</f>
        <v/>
      </c>
      <c r="D519" s="89" t="s">
        <v>26</v>
      </c>
      <c r="E519" s="27" t="s">
        <v>32</v>
      </c>
      <c r="F519" s="89"/>
      <c r="G519" s="87" t="s">
        <v>28</v>
      </c>
      <c r="H519" s="37" t="s">
        <v>11</v>
      </c>
      <c r="I519" s="83" t="s">
        <v>20</v>
      </c>
      <c r="J519" s="84" t="s">
        <v>21</v>
      </c>
      <c r="K519" s="84" t="s">
        <v>22</v>
      </c>
      <c r="L519" s="85" t="s">
        <v>14</v>
      </c>
      <c r="M519" s="48"/>
      <c r="N519" s="1"/>
      <c r="O519" s="94" t="str">
        <f>IF(AND(O518="",O520="")=TRUE,"",V519/SUM(V519:X519)*100)</f>
        <v/>
      </c>
      <c r="P519" s="45" t="str">
        <f>IF(AND(L518="",L520="")=TRUE,"",V519&amp;"勝"&amp;W519&amp;"敗"&amp;X519&amp;"引")</f>
        <v/>
      </c>
      <c r="Q519" s="137"/>
      <c r="R519" s="138"/>
      <c r="S519" s="138"/>
      <c r="T519" s="139"/>
      <c r="U519" s="95"/>
      <c r="V519" s="95">
        <f>IF(U518=2,V515+1,IF(U518=0,0,V515))</f>
        <v>0</v>
      </c>
      <c r="W519" s="95">
        <f>IF(U518=3,W515+1,IF(U518=0,0,W515))</f>
        <v>0</v>
      </c>
      <c r="X519" s="95">
        <f>IF(U518=1,X515+1,X515)</f>
        <v>0</v>
      </c>
    </row>
    <row r="520" spans="1:24" ht="21" customHeight="1" thickBot="1">
      <c r="A520" s="6"/>
      <c r="B520" s="7"/>
      <c r="C520" s="7"/>
      <c r="D520" s="75"/>
      <c r="E520" s="17"/>
      <c r="F520" s="91"/>
      <c r="G520" s="108">
        <v>10000</v>
      </c>
      <c r="H520" s="92">
        <v>0.1</v>
      </c>
      <c r="I520" s="56">
        <f>E520+F520</f>
        <v>0</v>
      </c>
      <c r="J520" s="57">
        <f>I520+H518</f>
        <v>0.08</v>
      </c>
      <c r="K520" s="57">
        <f>I520-H520</f>
        <v>-0.1</v>
      </c>
      <c r="L520" s="53"/>
      <c r="M520" s="53"/>
      <c r="N520" s="8"/>
      <c r="O520" s="8" t="str">
        <f>IF(L520&lt;&gt;"",IF(M520="○",100,IF(M520="×",-100,"")),"")</f>
        <v/>
      </c>
      <c r="P520" s="54" t="str">
        <f>IF(M520="○","勝",IF(M520="×","敗",""))</f>
        <v/>
      </c>
      <c r="U520" s="95"/>
      <c r="V520" s="95"/>
      <c r="W520" s="95"/>
      <c r="X520" s="95"/>
    </row>
    <row r="521" spans="1:24" ht="21" customHeight="1">
      <c r="A521" s="26" t="s">
        <v>0</v>
      </c>
      <c r="B521" s="38" t="s">
        <v>33</v>
      </c>
      <c r="C521" s="38" t="s">
        <v>34</v>
      </c>
      <c r="D521" s="88" t="s">
        <v>26</v>
      </c>
      <c r="E521" s="25" t="s">
        <v>31</v>
      </c>
      <c r="F521" s="88" t="s">
        <v>27</v>
      </c>
      <c r="G521" s="86" t="s">
        <v>28</v>
      </c>
      <c r="H521" s="18" t="s">
        <v>10</v>
      </c>
      <c r="I521" s="41" t="s">
        <v>19</v>
      </c>
      <c r="J521" s="40" t="s">
        <v>21</v>
      </c>
      <c r="K521" s="40" t="s">
        <v>22</v>
      </c>
      <c r="L521" s="82" t="s">
        <v>14</v>
      </c>
      <c r="M521" s="36" t="s">
        <v>15</v>
      </c>
      <c r="N521" s="33" t="s">
        <v>16</v>
      </c>
      <c r="O521" s="33" t="s">
        <v>12</v>
      </c>
      <c r="P521" s="34" t="s">
        <v>13</v>
      </c>
      <c r="Q521" s="176"/>
      <c r="R521" s="138"/>
      <c r="S521" s="138"/>
      <c r="T521" s="139"/>
      <c r="U521" s="95"/>
      <c r="V521" s="95"/>
      <c r="W521" s="95"/>
      <c r="X521" s="95"/>
    </row>
    <row r="522" spans="1:24" ht="21" customHeight="1">
      <c r="A522" s="4"/>
      <c r="B522" s="58"/>
      <c r="C522" s="58"/>
      <c r="D522" s="74"/>
      <c r="E522" s="16"/>
      <c r="F522" s="90"/>
      <c r="G522" s="42">
        <v>10000</v>
      </c>
      <c r="H522" s="30">
        <v>0.08</v>
      </c>
      <c r="I522" s="24">
        <f>E522+F522</f>
        <v>0</v>
      </c>
      <c r="J522" s="2">
        <f>I522-H522</f>
        <v>-0.08</v>
      </c>
      <c r="K522" s="2">
        <f>I522+H524</f>
        <v>0.1</v>
      </c>
      <c r="L522" s="47"/>
      <c r="M522" s="47"/>
      <c r="N522" s="1" t="str">
        <f>IF(M522="○",H522*G522,IF(M522="×",-H522*G522,""))</f>
        <v/>
      </c>
      <c r="O522" s="1" t="str">
        <f>IF(L522&lt;&gt;"",IF(M522="○",100,IF(M522="×",-100,"")),"")</f>
        <v/>
      </c>
      <c r="P522" s="45" t="str">
        <f>IF(M522="○","勝",IF(M522="×","敗",""))</f>
        <v/>
      </c>
      <c r="Q522" s="176"/>
      <c r="R522" s="142"/>
      <c r="S522" s="142"/>
      <c r="T522" s="139"/>
      <c r="U522" s="95">
        <f>IF(AND(V522="",W522="")=TRUE,0,IF(AND(V522="勝",W522="敗")=TRUE,1,IF(AND(W522="勝",V522="敗")=TRUE,1,IF(AND(V522="勝",W522="")=TRUE,2,IF(AND(W522="勝",V522="")=TRUE,2,IF(AND(V522="敗",W522="")=TRUE,3,IF(AND(W522="敗",V522="")=TRUE,3,0)))))))</f>
        <v>0</v>
      </c>
      <c r="V522" s="95" t="str">
        <f>IF(L522="","",P522)</f>
        <v/>
      </c>
      <c r="W522" s="95" t="str">
        <f>IF(L524="","",P524)</f>
        <v/>
      </c>
      <c r="X522" s="95"/>
    </row>
    <row r="523" spans="1:24" ht="21" customHeight="1">
      <c r="A523" s="5">
        <f>A519+1</f>
        <v>129</v>
      </c>
      <c r="B523" s="59"/>
      <c r="C523" s="60" t="str">
        <f>IF(B523="","",TEXT(B523,"(aaa)"))</f>
        <v/>
      </c>
      <c r="D523" s="89" t="s">
        <v>26</v>
      </c>
      <c r="E523" s="27" t="s">
        <v>32</v>
      </c>
      <c r="F523" s="89"/>
      <c r="G523" s="87" t="s">
        <v>28</v>
      </c>
      <c r="H523" s="37" t="s">
        <v>11</v>
      </c>
      <c r="I523" s="83" t="s">
        <v>20</v>
      </c>
      <c r="J523" s="84" t="s">
        <v>21</v>
      </c>
      <c r="K523" s="84" t="s">
        <v>22</v>
      </c>
      <c r="L523" s="85" t="s">
        <v>14</v>
      </c>
      <c r="M523" s="48"/>
      <c r="N523" s="1"/>
      <c r="O523" s="94" t="str">
        <f>IF(AND(O522="",O524="")=TRUE,"",V523/SUM(V523:X523)*100)</f>
        <v/>
      </c>
      <c r="P523" s="45" t="str">
        <f>IF(AND(L522="",L524="")=TRUE,"",V523&amp;"勝"&amp;W523&amp;"敗"&amp;X523&amp;"引")</f>
        <v/>
      </c>
      <c r="Q523" s="137"/>
      <c r="R523" s="138"/>
      <c r="S523" s="138"/>
      <c r="T523" s="139"/>
      <c r="U523" s="95"/>
      <c r="V523" s="95">
        <f>IF(U522=2,V519+1,IF(U522=0,0,V519))</f>
        <v>0</v>
      </c>
      <c r="W523" s="95">
        <f>IF(U522=3,W519+1,IF(U522=0,0,W519))</f>
        <v>0</v>
      </c>
      <c r="X523" s="95">
        <f>IF(U522=1,X519+1,X519)</f>
        <v>0</v>
      </c>
    </row>
    <row r="524" spans="1:24" ht="21" customHeight="1" thickBot="1">
      <c r="A524" s="6"/>
      <c r="B524" s="7"/>
      <c r="C524" s="7"/>
      <c r="D524" s="75"/>
      <c r="E524" s="17"/>
      <c r="F524" s="91"/>
      <c r="G524" s="108">
        <v>10000</v>
      </c>
      <c r="H524" s="92">
        <v>0.1</v>
      </c>
      <c r="I524" s="56">
        <f>E524+F524</f>
        <v>0</v>
      </c>
      <c r="J524" s="57">
        <f>I524+H522</f>
        <v>0.08</v>
      </c>
      <c r="K524" s="57">
        <f>I524-H524</f>
        <v>-0.1</v>
      </c>
      <c r="L524" s="53"/>
      <c r="M524" s="53"/>
      <c r="N524" s="8"/>
      <c r="O524" s="8" t="str">
        <f>IF(L524&lt;&gt;"",IF(M524="○",100,IF(M524="×",-100,"")),"")</f>
        <v/>
      </c>
      <c r="P524" s="54" t="str">
        <f>IF(M524="○","勝",IF(M524="×","敗",""))</f>
        <v/>
      </c>
      <c r="U524" s="95"/>
      <c r="V524" s="95"/>
      <c r="W524" s="95"/>
      <c r="X524" s="95"/>
    </row>
    <row r="525" spans="1:24" ht="21" customHeight="1">
      <c r="A525" s="26" t="s">
        <v>0</v>
      </c>
      <c r="B525" s="38" t="s">
        <v>33</v>
      </c>
      <c r="C525" s="38" t="s">
        <v>34</v>
      </c>
      <c r="D525" s="88" t="s">
        <v>26</v>
      </c>
      <c r="E525" s="25" t="s">
        <v>31</v>
      </c>
      <c r="F525" s="88" t="s">
        <v>27</v>
      </c>
      <c r="G525" s="86" t="s">
        <v>28</v>
      </c>
      <c r="H525" s="18" t="s">
        <v>10</v>
      </c>
      <c r="I525" s="41" t="s">
        <v>19</v>
      </c>
      <c r="J525" s="40" t="s">
        <v>21</v>
      </c>
      <c r="K525" s="40" t="s">
        <v>22</v>
      </c>
      <c r="L525" s="82" t="s">
        <v>14</v>
      </c>
      <c r="M525" s="36" t="s">
        <v>15</v>
      </c>
      <c r="N525" s="33" t="s">
        <v>16</v>
      </c>
      <c r="O525" s="33" t="s">
        <v>12</v>
      </c>
      <c r="P525" s="34" t="s">
        <v>13</v>
      </c>
      <c r="Q525" s="176"/>
      <c r="R525" s="138"/>
      <c r="S525" s="138"/>
      <c r="T525" s="139"/>
      <c r="U525" s="95"/>
      <c r="V525" s="95"/>
      <c r="W525" s="95"/>
      <c r="X525" s="95"/>
    </row>
    <row r="526" spans="1:24" ht="21" customHeight="1">
      <c r="A526" s="4"/>
      <c r="B526" s="58"/>
      <c r="C526" s="58"/>
      <c r="D526" s="74"/>
      <c r="E526" s="16"/>
      <c r="F526" s="90"/>
      <c r="G526" s="42">
        <v>10000</v>
      </c>
      <c r="H526" s="30">
        <v>0.08</v>
      </c>
      <c r="I526" s="24">
        <f>E526+F526</f>
        <v>0</v>
      </c>
      <c r="J526" s="2">
        <f>I526-H526</f>
        <v>-0.08</v>
      </c>
      <c r="K526" s="2">
        <f>I526+H528</f>
        <v>0.1</v>
      </c>
      <c r="L526" s="47"/>
      <c r="M526" s="47"/>
      <c r="N526" s="1" t="str">
        <f>IF(M526="○",H526*G526,IF(M526="×",-H526*G526,""))</f>
        <v/>
      </c>
      <c r="O526" s="1" t="str">
        <f>IF(L526&lt;&gt;"",IF(M526="○",100,IF(M526="×",-100,"")),"")</f>
        <v/>
      </c>
      <c r="P526" s="45" t="str">
        <f>IF(M526="○","勝",IF(M526="×","敗",""))</f>
        <v/>
      </c>
      <c r="Q526" s="176"/>
      <c r="R526" s="142"/>
      <c r="S526" s="142"/>
      <c r="T526" s="139"/>
      <c r="U526" s="95">
        <f>IF(AND(V526="",W526="")=TRUE,0,IF(AND(V526="勝",W526="敗")=TRUE,1,IF(AND(W526="勝",V526="敗")=TRUE,1,IF(AND(V526="勝",W526="")=TRUE,2,IF(AND(W526="勝",V526="")=TRUE,2,IF(AND(V526="敗",W526="")=TRUE,3,IF(AND(W526="敗",V526="")=TRUE,3,0)))))))</f>
        <v>0</v>
      </c>
      <c r="V526" s="95" t="str">
        <f>IF(L526="","",P526)</f>
        <v/>
      </c>
      <c r="W526" s="95" t="str">
        <f>IF(L528="","",P528)</f>
        <v/>
      </c>
      <c r="X526" s="95"/>
    </row>
    <row r="527" spans="1:24" ht="21" customHeight="1">
      <c r="A527" s="5">
        <f>A523+1</f>
        <v>130</v>
      </c>
      <c r="B527" s="59"/>
      <c r="C527" s="60" t="str">
        <f>IF(B527="","",TEXT(B527,"(aaa)"))</f>
        <v/>
      </c>
      <c r="D527" s="89" t="s">
        <v>26</v>
      </c>
      <c r="E527" s="27" t="s">
        <v>32</v>
      </c>
      <c r="F527" s="89"/>
      <c r="G527" s="87" t="s">
        <v>28</v>
      </c>
      <c r="H527" s="37" t="s">
        <v>11</v>
      </c>
      <c r="I527" s="83" t="s">
        <v>20</v>
      </c>
      <c r="J527" s="84" t="s">
        <v>21</v>
      </c>
      <c r="K527" s="84" t="s">
        <v>22</v>
      </c>
      <c r="L527" s="85" t="s">
        <v>14</v>
      </c>
      <c r="M527" s="48"/>
      <c r="N527" s="1"/>
      <c r="O527" s="94" t="str">
        <f>IF(AND(O526="",O528="")=TRUE,"",V527/SUM(V527:X527)*100)</f>
        <v/>
      </c>
      <c r="P527" s="45" t="str">
        <f>IF(AND(L526="",L528="")=TRUE,"",V527&amp;"勝"&amp;W527&amp;"敗"&amp;X527&amp;"引")</f>
        <v/>
      </c>
      <c r="Q527" s="137"/>
      <c r="R527" s="138"/>
      <c r="S527" s="138"/>
      <c r="T527" s="139"/>
      <c r="U527" s="95"/>
      <c r="V527" s="95">
        <f>IF(U526=2,V523+1,IF(U526=0,0,V523))</f>
        <v>0</v>
      </c>
      <c r="W527" s="95">
        <f>IF(U526=3,W523+1,IF(U526=0,0,W523))</f>
        <v>0</v>
      </c>
      <c r="X527" s="95">
        <f>IF(U526=1,X523+1,X523)</f>
        <v>0</v>
      </c>
    </row>
    <row r="528" spans="1:24" ht="21" customHeight="1" thickBot="1">
      <c r="A528" s="6"/>
      <c r="B528" s="7"/>
      <c r="C528" s="7"/>
      <c r="D528" s="75"/>
      <c r="E528" s="17"/>
      <c r="F528" s="91"/>
      <c r="G528" s="108">
        <v>10000</v>
      </c>
      <c r="H528" s="92">
        <v>0.1</v>
      </c>
      <c r="I528" s="56">
        <f>E528+F528</f>
        <v>0</v>
      </c>
      <c r="J528" s="57">
        <f>I528+H526</f>
        <v>0.08</v>
      </c>
      <c r="K528" s="57">
        <f>I528-H528</f>
        <v>-0.1</v>
      </c>
      <c r="L528" s="53"/>
      <c r="M528" s="53"/>
      <c r="N528" s="8"/>
      <c r="O528" s="8" t="str">
        <f>IF(L528&lt;&gt;"",IF(M528="○",100,IF(M528="×",-100,"")),"")</f>
        <v/>
      </c>
      <c r="P528" s="54" t="str">
        <f>IF(M528="○","勝",IF(M528="×","敗",""))</f>
        <v/>
      </c>
      <c r="U528" s="95"/>
      <c r="V528" s="95"/>
      <c r="W528" s="95"/>
      <c r="X528" s="95"/>
    </row>
    <row r="529" spans="1:24" ht="21" customHeight="1">
      <c r="A529" s="26" t="s">
        <v>0</v>
      </c>
      <c r="B529" s="38" t="s">
        <v>33</v>
      </c>
      <c r="C529" s="38" t="s">
        <v>34</v>
      </c>
      <c r="D529" s="88" t="s">
        <v>26</v>
      </c>
      <c r="E529" s="25" t="s">
        <v>31</v>
      </c>
      <c r="F529" s="88" t="s">
        <v>27</v>
      </c>
      <c r="G529" s="86" t="s">
        <v>28</v>
      </c>
      <c r="H529" s="18" t="s">
        <v>10</v>
      </c>
      <c r="I529" s="41" t="s">
        <v>19</v>
      </c>
      <c r="J529" s="40" t="s">
        <v>21</v>
      </c>
      <c r="K529" s="40" t="s">
        <v>22</v>
      </c>
      <c r="L529" s="82" t="s">
        <v>14</v>
      </c>
      <c r="M529" s="36" t="s">
        <v>15</v>
      </c>
      <c r="N529" s="33" t="s">
        <v>16</v>
      </c>
      <c r="O529" s="33" t="s">
        <v>12</v>
      </c>
      <c r="P529" s="34" t="s">
        <v>13</v>
      </c>
      <c r="Q529" s="176"/>
      <c r="R529" s="138"/>
      <c r="S529" s="138"/>
      <c r="T529" s="139"/>
      <c r="U529" s="95"/>
      <c r="V529" s="95"/>
      <c r="W529" s="95"/>
      <c r="X529" s="95"/>
    </row>
    <row r="530" spans="1:24" ht="21" customHeight="1">
      <c r="A530" s="4"/>
      <c r="B530" s="58"/>
      <c r="C530" s="58"/>
      <c r="D530" s="74"/>
      <c r="E530" s="16"/>
      <c r="F530" s="90"/>
      <c r="G530" s="42">
        <v>10000</v>
      </c>
      <c r="H530" s="30">
        <v>0.08</v>
      </c>
      <c r="I530" s="24">
        <f>E530+F530</f>
        <v>0</v>
      </c>
      <c r="J530" s="2">
        <f>I530-H530</f>
        <v>-0.08</v>
      </c>
      <c r="K530" s="2">
        <f>I530+H532</f>
        <v>0.1</v>
      </c>
      <c r="L530" s="47"/>
      <c r="M530" s="47"/>
      <c r="N530" s="1" t="str">
        <f>IF(M530="○",H530*G530,IF(M530="×",-H530*G530,""))</f>
        <v/>
      </c>
      <c r="O530" s="1" t="str">
        <f>IF(L530&lt;&gt;"",IF(M530="○",100,IF(M530="×",-100,"")),"")</f>
        <v/>
      </c>
      <c r="P530" s="45" t="str">
        <f>IF(M530="○","勝",IF(M530="×","敗",""))</f>
        <v/>
      </c>
      <c r="Q530" s="176"/>
      <c r="R530" s="142"/>
      <c r="S530" s="142"/>
      <c r="T530" s="139"/>
      <c r="U530" s="95">
        <f>IF(AND(V530="",W530="")=TRUE,0,IF(AND(V530="勝",W530="敗")=TRUE,1,IF(AND(W530="勝",V530="敗")=TRUE,1,IF(AND(V530="勝",W530="")=TRUE,2,IF(AND(W530="勝",V530="")=TRUE,2,IF(AND(V530="敗",W530="")=TRUE,3,IF(AND(W530="敗",V530="")=TRUE,3,0)))))))</f>
        <v>0</v>
      </c>
      <c r="V530" s="95" t="str">
        <f>IF(L530="","",P530)</f>
        <v/>
      </c>
      <c r="W530" s="95" t="str">
        <f>IF(L532="","",P532)</f>
        <v/>
      </c>
      <c r="X530" s="95"/>
    </row>
    <row r="531" spans="1:24" ht="21" customHeight="1">
      <c r="A531" s="5">
        <f>A527+1</f>
        <v>131</v>
      </c>
      <c r="B531" s="59"/>
      <c r="C531" s="60" t="str">
        <f>IF(B531="","",TEXT(B531,"(aaa)"))</f>
        <v/>
      </c>
      <c r="D531" s="89" t="s">
        <v>26</v>
      </c>
      <c r="E531" s="27" t="s">
        <v>32</v>
      </c>
      <c r="F531" s="89"/>
      <c r="G531" s="87" t="s">
        <v>28</v>
      </c>
      <c r="H531" s="37" t="s">
        <v>11</v>
      </c>
      <c r="I531" s="83" t="s">
        <v>20</v>
      </c>
      <c r="J531" s="84" t="s">
        <v>21</v>
      </c>
      <c r="K531" s="84" t="s">
        <v>22</v>
      </c>
      <c r="L531" s="85" t="s">
        <v>14</v>
      </c>
      <c r="M531" s="48"/>
      <c r="N531" s="1"/>
      <c r="O531" s="94" t="str">
        <f>IF(AND(O530="",O532="")=TRUE,"",V531/SUM(V531:X531)*100)</f>
        <v/>
      </c>
      <c r="P531" s="45" t="str">
        <f>IF(AND(L530="",L532="")=TRUE,"",V531&amp;"勝"&amp;W531&amp;"敗"&amp;X531&amp;"引")</f>
        <v/>
      </c>
      <c r="Q531" s="137"/>
      <c r="R531" s="138"/>
      <c r="S531" s="138"/>
      <c r="T531" s="139"/>
      <c r="U531" s="95"/>
      <c r="V531" s="95">
        <f>IF(U530=2,V527+1,IF(U530=0,0,V527))</f>
        <v>0</v>
      </c>
      <c r="W531" s="95">
        <f>IF(U530=3,W527+1,IF(U530=0,0,W527))</f>
        <v>0</v>
      </c>
      <c r="X531" s="95">
        <f>IF(U530=1,X527+1,X527)</f>
        <v>0</v>
      </c>
    </row>
    <row r="532" spans="1:24" ht="21" customHeight="1" thickBot="1">
      <c r="A532" s="6"/>
      <c r="B532" s="7"/>
      <c r="C532" s="7"/>
      <c r="D532" s="75"/>
      <c r="E532" s="17"/>
      <c r="F532" s="91"/>
      <c r="G532" s="108">
        <v>10000</v>
      </c>
      <c r="H532" s="92">
        <v>0.1</v>
      </c>
      <c r="I532" s="56">
        <f>E532+F532</f>
        <v>0</v>
      </c>
      <c r="J532" s="57">
        <f>I532+H530</f>
        <v>0.08</v>
      </c>
      <c r="K532" s="57">
        <f>I532-H532</f>
        <v>-0.1</v>
      </c>
      <c r="L532" s="53"/>
      <c r="M532" s="53"/>
      <c r="N532" s="8"/>
      <c r="O532" s="8" t="str">
        <f>IF(L532&lt;&gt;"",IF(M532="○",100,IF(M532="×",-100,"")),"")</f>
        <v/>
      </c>
      <c r="P532" s="54" t="str">
        <f>IF(M532="○","勝",IF(M532="×","敗",""))</f>
        <v/>
      </c>
      <c r="U532" s="95"/>
      <c r="V532" s="95"/>
      <c r="W532" s="95"/>
      <c r="X532" s="95"/>
    </row>
    <row r="533" spans="1:24" ht="21" customHeight="1">
      <c r="A533" s="26" t="s">
        <v>0</v>
      </c>
      <c r="B533" s="38" t="s">
        <v>33</v>
      </c>
      <c r="C533" s="38" t="s">
        <v>34</v>
      </c>
      <c r="D533" s="88" t="s">
        <v>26</v>
      </c>
      <c r="E533" s="25" t="s">
        <v>31</v>
      </c>
      <c r="F533" s="88" t="s">
        <v>27</v>
      </c>
      <c r="G533" s="86" t="s">
        <v>28</v>
      </c>
      <c r="H533" s="18" t="s">
        <v>10</v>
      </c>
      <c r="I533" s="41" t="s">
        <v>19</v>
      </c>
      <c r="J533" s="40" t="s">
        <v>21</v>
      </c>
      <c r="K533" s="40" t="s">
        <v>22</v>
      </c>
      <c r="L533" s="82" t="s">
        <v>14</v>
      </c>
      <c r="M533" s="36" t="s">
        <v>15</v>
      </c>
      <c r="N533" s="33" t="s">
        <v>16</v>
      </c>
      <c r="O533" s="33" t="s">
        <v>12</v>
      </c>
      <c r="P533" s="34" t="s">
        <v>13</v>
      </c>
      <c r="Q533" s="176"/>
      <c r="R533" s="138"/>
      <c r="S533" s="138"/>
      <c r="T533" s="139"/>
      <c r="U533" s="95"/>
      <c r="V533" s="95"/>
      <c r="W533" s="95"/>
      <c r="X533" s="95"/>
    </row>
    <row r="534" spans="1:24" ht="21" customHeight="1">
      <c r="A534" s="4"/>
      <c r="B534" s="58"/>
      <c r="C534" s="58"/>
      <c r="D534" s="74"/>
      <c r="E534" s="16"/>
      <c r="F534" s="90"/>
      <c r="G534" s="42">
        <v>10000</v>
      </c>
      <c r="H534" s="30">
        <v>0.08</v>
      </c>
      <c r="I534" s="24">
        <f>E534+F534</f>
        <v>0</v>
      </c>
      <c r="J534" s="2">
        <f>I534-H534</f>
        <v>-0.08</v>
      </c>
      <c r="K534" s="2">
        <f>I534+H536</f>
        <v>0.1</v>
      </c>
      <c r="L534" s="47"/>
      <c r="M534" s="47"/>
      <c r="N534" s="1" t="str">
        <f>IF(M534="○",H534*G534,IF(M534="×",-H534*G534,""))</f>
        <v/>
      </c>
      <c r="O534" s="1" t="str">
        <f>IF(L534&lt;&gt;"",IF(M534="○",100,IF(M534="×",-100,"")),"")</f>
        <v/>
      </c>
      <c r="P534" s="45" t="str">
        <f>IF(M534="○","勝",IF(M534="×","敗",""))</f>
        <v/>
      </c>
      <c r="Q534" s="176"/>
      <c r="R534" s="142"/>
      <c r="S534" s="142"/>
      <c r="T534" s="139"/>
      <c r="U534" s="95">
        <f>IF(AND(V534="",W534="")=TRUE,0,IF(AND(V534="勝",W534="敗")=TRUE,1,IF(AND(W534="勝",V534="敗")=TRUE,1,IF(AND(V534="勝",W534="")=TRUE,2,IF(AND(W534="勝",V534="")=TRUE,2,IF(AND(V534="敗",W534="")=TRUE,3,IF(AND(W534="敗",V534="")=TRUE,3,0)))))))</f>
        <v>0</v>
      </c>
      <c r="V534" s="95" t="str">
        <f>IF(L534="","",P534)</f>
        <v/>
      </c>
      <c r="W534" s="95" t="str">
        <f>IF(L536="","",P536)</f>
        <v/>
      </c>
      <c r="X534" s="95"/>
    </row>
    <row r="535" spans="1:24" ht="21" customHeight="1">
      <c r="A535" s="5">
        <f>A531+1</f>
        <v>132</v>
      </c>
      <c r="B535" s="59"/>
      <c r="C535" s="60" t="str">
        <f>IF(B535="","",TEXT(B535,"(aaa)"))</f>
        <v/>
      </c>
      <c r="D535" s="89" t="s">
        <v>26</v>
      </c>
      <c r="E535" s="27" t="s">
        <v>32</v>
      </c>
      <c r="F535" s="89"/>
      <c r="G535" s="87" t="s">
        <v>28</v>
      </c>
      <c r="H535" s="37" t="s">
        <v>11</v>
      </c>
      <c r="I535" s="83" t="s">
        <v>20</v>
      </c>
      <c r="J535" s="84" t="s">
        <v>21</v>
      </c>
      <c r="K535" s="84" t="s">
        <v>22</v>
      </c>
      <c r="L535" s="85" t="s">
        <v>14</v>
      </c>
      <c r="M535" s="48"/>
      <c r="N535" s="1"/>
      <c r="O535" s="94" t="str">
        <f>IF(AND(O534="",O536="")=TRUE,"",V535/SUM(V535:X535)*100)</f>
        <v/>
      </c>
      <c r="P535" s="45" t="str">
        <f>IF(AND(L534="",L536="")=TRUE,"",V535&amp;"勝"&amp;W535&amp;"敗"&amp;X535&amp;"引")</f>
        <v/>
      </c>
      <c r="Q535" s="137"/>
      <c r="R535" s="138"/>
      <c r="S535" s="138"/>
      <c r="T535" s="139"/>
      <c r="U535" s="95"/>
      <c r="V535" s="95">
        <f>IF(U534=2,V531+1,IF(U534=0,0,V531))</f>
        <v>0</v>
      </c>
      <c r="W535" s="95">
        <f>IF(U534=3,W531+1,IF(U534=0,0,W531))</f>
        <v>0</v>
      </c>
      <c r="X535" s="95">
        <f>IF(U534=1,X531+1,X531)</f>
        <v>0</v>
      </c>
    </row>
    <row r="536" spans="1:24" ht="21" customHeight="1" thickBot="1">
      <c r="A536" s="6"/>
      <c r="B536" s="7"/>
      <c r="C536" s="7"/>
      <c r="D536" s="75"/>
      <c r="E536" s="17"/>
      <c r="F536" s="91"/>
      <c r="G536" s="108">
        <v>10000</v>
      </c>
      <c r="H536" s="92">
        <v>0.1</v>
      </c>
      <c r="I536" s="56">
        <f>E536+F536</f>
        <v>0</v>
      </c>
      <c r="J536" s="57">
        <f>I536+H534</f>
        <v>0.08</v>
      </c>
      <c r="K536" s="57">
        <f>I536-H536</f>
        <v>-0.1</v>
      </c>
      <c r="L536" s="53"/>
      <c r="M536" s="53"/>
      <c r="N536" s="8"/>
      <c r="O536" s="8" t="str">
        <f>IF(L536&lt;&gt;"",IF(M536="○",100,IF(M536="×",-100,"")),"")</f>
        <v/>
      </c>
      <c r="P536" s="54" t="str">
        <f>IF(M536="○","勝",IF(M536="×","敗",""))</f>
        <v/>
      </c>
      <c r="U536" s="95"/>
      <c r="V536" s="95"/>
      <c r="W536" s="95"/>
      <c r="X536" s="95"/>
    </row>
    <row r="537" spans="1:24" ht="21" customHeight="1">
      <c r="A537" s="26" t="s">
        <v>0</v>
      </c>
      <c r="B537" s="38" t="s">
        <v>33</v>
      </c>
      <c r="C537" s="38" t="s">
        <v>34</v>
      </c>
      <c r="D537" s="88" t="s">
        <v>26</v>
      </c>
      <c r="E537" s="25" t="s">
        <v>31</v>
      </c>
      <c r="F537" s="88" t="s">
        <v>27</v>
      </c>
      <c r="G537" s="86" t="s">
        <v>28</v>
      </c>
      <c r="H537" s="18" t="s">
        <v>10</v>
      </c>
      <c r="I537" s="41" t="s">
        <v>19</v>
      </c>
      <c r="J537" s="40" t="s">
        <v>21</v>
      </c>
      <c r="K537" s="40" t="s">
        <v>22</v>
      </c>
      <c r="L537" s="82" t="s">
        <v>14</v>
      </c>
      <c r="M537" s="36" t="s">
        <v>15</v>
      </c>
      <c r="N537" s="33" t="s">
        <v>16</v>
      </c>
      <c r="O537" s="33" t="s">
        <v>12</v>
      </c>
      <c r="P537" s="34" t="s">
        <v>13</v>
      </c>
      <c r="Q537" s="176"/>
      <c r="R537" s="138"/>
      <c r="S537" s="138"/>
      <c r="T537" s="139"/>
      <c r="U537" s="95"/>
      <c r="V537" s="95"/>
      <c r="W537" s="95"/>
      <c r="X537" s="95"/>
    </row>
    <row r="538" spans="1:24" ht="21" customHeight="1">
      <c r="A538" s="4"/>
      <c r="B538" s="58"/>
      <c r="C538" s="58"/>
      <c r="D538" s="74"/>
      <c r="E538" s="16"/>
      <c r="F538" s="90"/>
      <c r="G538" s="42">
        <v>10000</v>
      </c>
      <c r="H538" s="30">
        <v>0.08</v>
      </c>
      <c r="I538" s="24">
        <f>E538+F538</f>
        <v>0</v>
      </c>
      <c r="J538" s="2">
        <f>I538-H538</f>
        <v>-0.08</v>
      </c>
      <c r="K538" s="2">
        <f>I538+H540</f>
        <v>0.1</v>
      </c>
      <c r="L538" s="47"/>
      <c r="M538" s="47"/>
      <c r="N538" s="1" t="str">
        <f>IF(M538="○",H538*G538,IF(M538="×",-H538*G538,""))</f>
        <v/>
      </c>
      <c r="O538" s="1" t="str">
        <f>IF(L538&lt;&gt;"",IF(M538="○",100,IF(M538="×",-100,"")),"")</f>
        <v/>
      </c>
      <c r="P538" s="45" t="str">
        <f>IF(M538="○","勝",IF(M538="×","敗",""))</f>
        <v/>
      </c>
      <c r="Q538" s="176"/>
      <c r="R538" s="142"/>
      <c r="S538" s="142"/>
      <c r="T538" s="139"/>
      <c r="U538" s="95">
        <f>IF(AND(V538="",W538="")=TRUE,0,IF(AND(V538="勝",W538="敗")=TRUE,1,IF(AND(W538="勝",V538="敗")=TRUE,1,IF(AND(V538="勝",W538="")=TRUE,2,IF(AND(W538="勝",V538="")=TRUE,2,IF(AND(V538="敗",W538="")=TRUE,3,IF(AND(W538="敗",V538="")=TRUE,3,0)))))))</f>
        <v>0</v>
      </c>
      <c r="V538" s="95" t="str">
        <f>IF(L538="","",P538)</f>
        <v/>
      </c>
      <c r="W538" s="95" t="str">
        <f>IF(L540="","",P540)</f>
        <v/>
      </c>
      <c r="X538" s="95"/>
    </row>
    <row r="539" spans="1:24" ht="21" customHeight="1">
      <c r="A539" s="5">
        <f>A535+1</f>
        <v>133</v>
      </c>
      <c r="B539" s="59"/>
      <c r="C539" s="60" t="str">
        <f>IF(B539="","",TEXT(B539,"(aaa)"))</f>
        <v/>
      </c>
      <c r="D539" s="89" t="s">
        <v>26</v>
      </c>
      <c r="E539" s="27" t="s">
        <v>32</v>
      </c>
      <c r="F539" s="89"/>
      <c r="G539" s="87" t="s">
        <v>28</v>
      </c>
      <c r="H539" s="37" t="s">
        <v>11</v>
      </c>
      <c r="I539" s="83" t="s">
        <v>20</v>
      </c>
      <c r="J539" s="84" t="s">
        <v>21</v>
      </c>
      <c r="K539" s="84" t="s">
        <v>22</v>
      </c>
      <c r="L539" s="85" t="s">
        <v>14</v>
      </c>
      <c r="M539" s="48"/>
      <c r="N539" s="1"/>
      <c r="O539" s="94" t="str">
        <f>IF(AND(O538="",O540="")=TRUE,"",V539/SUM(V539:X539)*100)</f>
        <v/>
      </c>
      <c r="P539" s="45" t="str">
        <f>IF(AND(L538="",L540="")=TRUE,"",V539&amp;"勝"&amp;W539&amp;"敗"&amp;X539&amp;"引")</f>
        <v/>
      </c>
      <c r="Q539" s="137"/>
      <c r="R539" s="138"/>
      <c r="S539" s="138"/>
      <c r="T539" s="139"/>
      <c r="U539" s="95"/>
      <c r="V539" s="95">
        <f>IF(U538=2,V535+1,IF(U538=0,0,V535))</f>
        <v>0</v>
      </c>
      <c r="W539" s="95">
        <f>IF(U538=3,W535+1,IF(U538=0,0,W535))</f>
        <v>0</v>
      </c>
      <c r="X539" s="95">
        <f>IF(U538=1,X535+1,X535)</f>
        <v>0</v>
      </c>
    </row>
    <row r="540" spans="1:24" ht="21" customHeight="1" thickBot="1">
      <c r="A540" s="6"/>
      <c r="B540" s="7"/>
      <c r="C540" s="7"/>
      <c r="D540" s="75"/>
      <c r="E540" s="17"/>
      <c r="F540" s="91"/>
      <c r="G540" s="108">
        <v>10000</v>
      </c>
      <c r="H540" s="92">
        <v>0.1</v>
      </c>
      <c r="I540" s="56">
        <f>E540+F540</f>
        <v>0</v>
      </c>
      <c r="J540" s="57">
        <f>I540+H538</f>
        <v>0.08</v>
      </c>
      <c r="K540" s="57">
        <f>I540-H540</f>
        <v>-0.1</v>
      </c>
      <c r="L540" s="53"/>
      <c r="M540" s="53"/>
      <c r="N540" s="8"/>
      <c r="O540" s="8" t="str">
        <f>IF(L540&lt;&gt;"",IF(M540="○",100,IF(M540="×",-100,"")),"")</f>
        <v/>
      </c>
      <c r="P540" s="54" t="str">
        <f>IF(M540="○","勝",IF(M540="×","敗",""))</f>
        <v/>
      </c>
      <c r="U540" s="95"/>
      <c r="V540" s="95"/>
      <c r="W540" s="95"/>
      <c r="X540" s="95"/>
    </row>
    <row r="541" spans="1:24" ht="21" customHeight="1">
      <c r="A541" s="26" t="s">
        <v>0</v>
      </c>
      <c r="B541" s="38" t="s">
        <v>33</v>
      </c>
      <c r="C541" s="38" t="s">
        <v>34</v>
      </c>
      <c r="D541" s="88" t="s">
        <v>26</v>
      </c>
      <c r="E541" s="25" t="s">
        <v>31</v>
      </c>
      <c r="F541" s="88" t="s">
        <v>27</v>
      </c>
      <c r="G541" s="86" t="s">
        <v>28</v>
      </c>
      <c r="H541" s="18" t="s">
        <v>10</v>
      </c>
      <c r="I541" s="41" t="s">
        <v>19</v>
      </c>
      <c r="J541" s="40" t="s">
        <v>21</v>
      </c>
      <c r="K541" s="40" t="s">
        <v>22</v>
      </c>
      <c r="L541" s="82" t="s">
        <v>14</v>
      </c>
      <c r="M541" s="36" t="s">
        <v>15</v>
      </c>
      <c r="N541" s="33" t="s">
        <v>16</v>
      </c>
      <c r="O541" s="33" t="s">
        <v>12</v>
      </c>
      <c r="P541" s="34" t="s">
        <v>13</v>
      </c>
      <c r="Q541" s="176"/>
      <c r="R541" s="138"/>
      <c r="S541" s="138"/>
      <c r="T541" s="139"/>
      <c r="U541" s="95"/>
      <c r="V541" s="95"/>
      <c r="W541" s="95"/>
      <c r="X541" s="95"/>
    </row>
    <row r="542" spans="1:24" ht="21" customHeight="1">
      <c r="A542" s="4"/>
      <c r="B542" s="58"/>
      <c r="C542" s="58"/>
      <c r="D542" s="74"/>
      <c r="E542" s="16"/>
      <c r="F542" s="90"/>
      <c r="G542" s="42">
        <v>10000</v>
      </c>
      <c r="H542" s="30">
        <v>0.08</v>
      </c>
      <c r="I542" s="24">
        <f>E542+F542</f>
        <v>0</v>
      </c>
      <c r="J542" s="2">
        <f>I542-H542</f>
        <v>-0.08</v>
      </c>
      <c r="K542" s="2">
        <f>I542+H544</f>
        <v>0.1</v>
      </c>
      <c r="L542" s="47"/>
      <c r="M542" s="47"/>
      <c r="N542" s="1" t="str">
        <f>IF(M542="○",H542*G542,IF(M542="×",-H542*G542,""))</f>
        <v/>
      </c>
      <c r="O542" s="1" t="str">
        <f>IF(L542&lt;&gt;"",IF(M542="○",100,IF(M542="×",-100,"")),"")</f>
        <v/>
      </c>
      <c r="P542" s="45" t="str">
        <f>IF(M542="○","勝",IF(M542="×","敗",""))</f>
        <v/>
      </c>
      <c r="Q542" s="176"/>
      <c r="R542" s="142"/>
      <c r="S542" s="142"/>
      <c r="T542" s="139"/>
      <c r="U542" s="95">
        <f>IF(AND(V542="",W542="")=TRUE,0,IF(AND(V542="勝",W542="敗")=TRUE,1,IF(AND(W542="勝",V542="敗")=TRUE,1,IF(AND(V542="勝",W542="")=TRUE,2,IF(AND(W542="勝",V542="")=TRUE,2,IF(AND(V542="敗",W542="")=TRUE,3,IF(AND(W542="敗",V542="")=TRUE,3,0)))))))</f>
        <v>0</v>
      </c>
      <c r="V542" s="95" t="str">
        <f>IF(L542="","",P542)</f>
        <v/>
      </c>
      <c r="W542" s="95" t="str">
        <f>IF(L544="","",P544)</f>
        <v/>
      </c>
      <c r="X542" s="95"/>
    </row>
    <row r="543" spans="1:24" ht="21" customHeight="1">
      <c r="A543" s="5">
        <f>A539+1</f>
        <v>134</v>
      </c>
      <c r="B543" s="59"/>
      <c r="C543" s="60" t="str">
        <f>IF(B543="","",TEXT(B543,"(aaa)"))</f>
        <v/>
      </c>
      <c r="D543" s="89" t="s">
        <v>26</v>
      </c>
      <c r="E543" s="27" t="s">
        <v>32</v>
      </c>
      <c r="F543" s="89"/>
      <c r="G543" s="87" t="s">
        <v>28</v>
      </c>
      <c r="H543" s="37" t="s">
        <v>11</v>
      </c>
      <c r="I543" s="83" t="s">
        <v>20</v>
      </c>
      <c r="J543" s="84" t="s">
        <v>21</v>
      </c>
      <c r="K543" s="84" t="s">
        <v>22</v>
      </c>
      <c r="L543" s="85" t="s">
        <v>14</v>
      </c>
      <c r="M543" s="48"/>
      <c r="N543" s="1"/>
      <c r="O543" s="94" t="str">
        <f>IF(AND(O542="",O544="")=TRUE,"",V543/SUM(V543:X543)*100)</f>
        <v/>
      </c>
      <c r="P543" s="45" t="str">
        <f>IF(AND(L542="",L544="")=TRUE,"",V543&amp;"勝"&amp;W543&amp;"敗"&amp;X543&amp;"引")</f>
        <v/>
      </c>
      <c r="Q543" s="137"/>
      <c r="R543" s="138"/>
      <c r="S543" s="138"/>
      <c r="T543" s="139"/>
      <c r="U543" s="95"/>
      <c r="V543" s="95">
        <f>IF(U542=2,V539+1,IF(U542=0,0,V539))</f>
        <v>0</v>
      </c>
      <c r="W543" s="95">
        <f>IF(U542=3,W539+1,IF(U542=0,0,W539))</f>
        <v>0</v>
      </c>
      <c r="X543" s="95">
        <f>IF(U542=1,X539+1,X539)</f>
        <v>0</v>
      </c>
    </row>
    <row r="544" spans="1:24" ht="21" customHeight="1" thickBot="1">
      <c r="A544" s="6"/>
      <c r="B544" s="7"/>
      <c r="C544" s="7"/>
      <c r="D544" s="75"/>
      <c r="E544" s="17"/>
      <c r="F544" s="91"/>
      <c r="G544" s="108">
        <v>10000</v>
      </c>
      <c r="H544" s="92">
        <v>0.1</v>
      </c>
      <c r="I544" s="56">
        <f>E544+F544</f>
        <v>0</v>
      </c>
      <c r="J544" s="57">
        <f>I544+H542</f>
        <v>0.08</v>
      </c>
      <c r="K544" s="57">
        <f>I544-H544</f>
        <v>-0.1</v>
      </c>
      <c r="L544" s="53"/>
      <c r="M544" s="53"/>
      <c r="N544" s="8"/>
      <c r="O544" s="8" t="str">
        <f>IF(L544&lt;&gt;"",IF(M544="○",100,IF(M544="×",-100,"")),"")</f>
        <v/>
      </c>
      <c r="P544" s="54" t="str">
        <f>IF(M544="○","勝",IF(M544="×","敗",""))</f>
        <v/>
      </c>
      <c r="U544" s="95"/>
      <c r="V544" s="95"/>
      <c r="W544" s="95"/>
      <c r="X544" s="95"/>
    </row>
    <row r="545" spans="1:24" ht="21" customHeight="1">
      <c r="A545" s="26" t="s">
        <v>0</v>
      </c>
      <c r="B545" s="38" t="s">
        <v>33</v>
      </c>
      <c r="C545" s="38" t="s">
        <v>34</v>
      </c>
      <c r="D545" s="88" t="s">
        <v>26</v>
      </c>
      <c r="E545" s="25" t="s">
        <v>31</v>
      </c>
      <c r="F545" s="88" t="s">
        <v>27</v>
      </c>
      <c r="G545" s="86" t="s">
        <v>28</v>
      </c>
      <c r="H545" s="18" t="s">
        <v>10</v>
      </c>
      <c r="I545" s="41" t="s">
        <v>19</v>
      </c>
      <c r="J545" s="40" t="s">
        <v>21</v>
      </c>
      <c r="K545" s="40" t="s">
        <v>22</v>
      </c>
      <c r="L545" s="82" t="s">
        <v>14</v>
      </c>
      <c r="M545" s="36" t="s">
        <v>15</v>
      </c>
      <c r="N545" s="33" t="s">
        <v>16</v>
      </c>
      <c r="O545" s="33" t="s">
        <v>12</v>
      </c>
      <c r="P545" s="34" t="s">
        <v>13</v>
      </c>
      <c r="Q545" s="176"/>
      <c r="R545" s="138"/>
      <c r="S545" s="138"/>
      <c r="T545" s="139"/>
      <c r="U545" s="95"/>
      <c r="V545" s="95"/>
      <c r="W545" s="95"/>
      <c r="X545" s="95"/>
    </row>
    <row r="546" spans="1:24" ht="21" customHeight="1">
      <c r="A546" s="4"/>
      <c r="B546" s="58"/>
      <c r="C546" s="58"/>
      <c r="D546" s="74"/>
      <c r="E546" s="16"/>
      <c r="F546" s="90"/>
      <c r="G546" s="42">
        <v>10000</v>
      </c>
      <c r="H546" s="30">
        <v>0.08</v>
      </c>
      <c r="I546" s="24">
        <f>E546+F546</f>
        <v>0</v>
      </c>
      <c r="J546" s="2">
        <f>I546-H546</f>
        <v>-0.08</v>
      </c>
      <c r="K546" s="2">
        <f>I546+H548</f>
        <v>0.1</v>
      </c>
      <c r="L546" s="47"/>
      <c r="M546" s="47"/>
      <c r="N546" s="1" t="str">
        <f>IF(M546="○",H546*G546,IF(M546="×",-H546*G546,""))</f>
        <v/>
      </c>
      <c r="O546" s="1" t="str">
        <f>IF(L546&lt;&gt;"",IF(M546="○",100,IF(M546="×",-100,"")),"")</f>
        <v/>
      </c>
      <c r="P546" s="45" t="str">
        <f>IF(M546="○","勝",IF(M546="×","敗",""))</f>
        <v/>
      </c>
      <c r="Q546" s="176"/>
      <c r="R546" s="142"/>
      <c r="S546" s="142"/>
      <c r="T546" s="139"/>
      <c r="U546" s="95">
        <f>IF(AND(V546="",W546="")=TRUE,0,IF(AND(V546="勝",W546="敗")=TRUE,1,IF(AND(W546="勝",V546="敗")=TRUE,1,IF(AND(V546="勝",W546="")=TRUE,2,IF(AND(W546="勝",V546="")=TRUE,2,IF(AND(V546="敗",W546="")=TRUE,3,IF(AND(W546="敗",V546="")=TRUE,3,0)))))))</f>
        <v>0</v>
      </c>
      <c r="V546" s="95" t="str">
        <f>IF(L546="","",P546)</f>
        <v/>
      </c>
      <c r="W546" s="95" t="str">
        <f>IF(L548="","",P548)</f>
        <v/>
      </c>
      <c r="X546" s="95"/>
    </row>
    <row r="547" spans="1:24" ht="21" customHeight="1">
      <c r="A547" s="5">
        <f>A543+1</f>
        <v>135</v>
      </c>
      <c r="B547" s="59"/>
      <c r="C547" s="60" t="str">
        <f>IF(B547="","",TEXT(B547,"(aaa)"))</f>
        <v/>
      </c>
      <c r="D547" s="89" t="s">
        <v>26</v>
      </c>
      <c r="E547" s="27" t="s">
        <v>32</v>
      </c>
      <c r="F547" s="89"/>
      <c r="G547" s="87" t="s">
        <v>28</v>
      </c>
      <c r="H547" s="37" t="s">
        <v>11</v>
      </c>
      <c r="I547" s="83" t="s">
        <v>20</v>
      </c>
      <c r="J547" s="84" t="s">
        <v>21</v>
      </c>
      <c r="K547" s="84" t="s">
        <v>22</v>
      </c>
      <c r="L547" s="85" t="s">
        <v>14</v>
      </c>
      <c r="M547" s="48"/>
      <c r="N547" s="1"/>
      <c r="O547" s="94" t="str">
        <f>IF(AND(O546="",O548="")=TRUE,"",V547/SUM(V547:X547)*100)</f>
        <v/>
      </c>
      <c r="P547" s="45" t="str">
        <f>IF(AND(L546="",L548="")=TRUE,"",V547&amp;"勝"&amp;W547&amp;"敗"&amp;X547&amp;"引")</f>
        <v/>
      </c>
      <c r="Q547" s="137"/>
      <c r="R547" s="138"/>
      <c r="S547" s="138"/>
      <c r="T547" s="139"/>
      <c r="U547" s="95"/>
      <c r="V547" s="95">
        <f>IF(U546=2,V543+1,IF(U546=0,0,V543))</f>
        <v>0</v>
      </c>
      <c r="W547" s="95">
        <f>IF(U546=3,W543+1,IF(U546=0,0,W543))</f>
        <v>0</v>
      </c>
      <c r="X547" s="95">
        <f>IF(U546=1,X543+1,X543)</f>
        <v>0</v>
      </c>
    </row>
    <row r="548" spans="1:24" ht="21" customHeight="1" thickBot="1">
      <c r="A548" s="6"/>
      <c r="B548" s="7"/>
      <c r="C548" s="7"/>
      <c r="D548" s="75"/>
      <c r="E548" s="17"/>
      <c r="F548" s="91"/>
      <c r="G548" s="108">
        <v>10000</v>
      </c>
      <c r="H548" s="92">
        <v>0.1</v>
      </c>
      <c r="I548" s="56">
        <f>E548+F548</f>
        <v>0</v>
      </c>
      <c r="J548" s="57">
        <f>I548+H546</f>
        <v>0.08</v>
      </c>
      <c r="K548" s="57">
        <f>I548-H548</f>
        <v>-0.1</v>
      </c>
      <c r="L548" s="53"/>
      <c r="M548" s="53"/>
      <c r="N548" s="8"/>
      <c r="O548" s="8" t="str">
        <f>IF(L548&lt;&gt;"",IF(M548="○",100,IF(M548="×",-100,"")),"")</f>
        <v/>
      </c>
      <c r="P548" s="54" t="str">
        <f>IF(M548="○","勝",IF(M548="×","敗",""))</f>
        <v/>
      </c>
      <c r="U548" s="95"/>
      <c r="V548" s="95"/>
      <c r="W548" s="95"/>
      <c r="X548" s="95"/>
    </row>
    <row r="549" spans="1:24" ht="21" customHeight="1">
      <c r="A549" s="26" t="s">
        <v>0</v>
      </c>
      <c r="B549" s="38" t="s">
        <v>33</v>
      </c>
      <c r="C549" s="38" t="s">
        <v>34</v>
      </c>
      <c r="D549" s="88" t="s">
        <v>26</v>
      </c>
      <c r="E549" s="25" t="s">
        <v>31</v>
      </c>
      <c r="F549" s="88" t="s">
        <v>27</v>
      </c>
      <c r="G549" s="86" t="s">
        <v>28</v>
      </c>
      <c r="H549" s="18" t="s">
        <v>10</v>
      </c>
      <c r="I549" s="41" t="s">
        <v>19</v>
      </c>
      <c r="J549" s="40" t="s">
        <v>21</v>
      </c>
      <c r="K549" s="40" t="s">
        <v>22</v>
      </c>
      <c r="L549" s="82" t="s">
        <v>14</v>
      </c>
      <c r="M549" s="36" t="s">
        <v>15</v>
      </c>
      <c r="N549" s="33" t="s">
        <v>16</v>
      </c>
      <c r="O549" s="33" t="s">
        <v>12</v>
      </c>
      <c r="P549" s="34" t="s">
        <v>13</v>
      </c>
      <c r="Q549" s="176"/>
      <c r="R549" s="138"/>
      <c r="S549" s="138"/>
      <c r="T549" s="139"/>
      <c r="U549" s="95"/>
      <c r="V549" s="95"/>
      <c r="W549" s="95"/>
      <c r="X549" s="95"/>
    </row>
    <row r="550" spans="1:24" ht="21" customHeight="1">
      <c r="A550" s="4"/>
      <c r="B550" s="58"/>
      <c r="C550" s="58"/>
      <c r="D550" s="74"/>
      <c r="E550" s="16"/>
      <c r="F550" s="90"/>
      <c r="G550" s="42">
        <v>10000</v>
      </c>
      <c r="H550" s="30">
        <v>0.08</v>
      </c>
      <c r="I550" s="24">
        <f>E550+F550</f>
        <v>0</v>
      </c>
      <c r="J550" s="2">
        <f>I550-H550</f>
        <v>-0.08</v>
      </c>
      <c r="K550" s="2">
        <f>I550+H552</f>
        <v>0.1</v>
      </c>
      <c r="L550" s="47"/>
      <c r="M550" s="47"/>
      <c r="N550" s="1" t="str">
        <f>IF(M550="○",H550*G550,IF(M550="×",-H550*G550,""))</f>
        <v/>
      </c>
      <c r="O550" s="1" t="str">
        <f>IF(L550&lt;&gt;"",IF(M550="○",100,IF(M550="×",-100,"")),"")</f>
        <v/>
      </c>
      <c r="P550" s="45" t="str">
        <f>IF(M550="○","勝",IF(M550="×","敗",""))</f>
        <v/>
      </c>
      <c r="Q550" s="176"/>
      <c r="R550" s="142"/>
      <c r="S550" s="142"/>
      <c r="T550" s="139"/>
      <c r="U550" s="95">
        <f>IF(AND(V550="",W550="")=TRUE,0,IF(AND(V550="勝",W550="敗")=TRUE,1,IF(AND(W550="勝",V550="敗")=TRUE,1,IF(AND(V550="勝",W550="")=TRUE,2,IF(AND(W550="勝",V550="")=TRUE,2,IF(AND(V550="敗",W550="")=TRUE,3,IF(AND(W550="敗",V550="")=TRUE,3,0)))))))</f>
        <v>0</v>
      </c>
      <c r="V550" s="95" t="str">
        <f>IF(L550="","",P550)</f>
        <v/>
      </c>
      <c r="W550" s="95" t="str">
        <f>IF(L552="","",P552)</f>
        <v/>
      </c>
      <c r="X550" s="95"/>
    </row>
    <row r="551" spans="1:24" ht="21" customHeight="1">
      <c r="A551" s="5">
        <f>A547+1</f>
        <v>136</v>
      </c>
      <c r="B551" s="59"/>
      <c r="C551" s="60" t="str">
        <f>IF(B551="","",TEXT(B551,"(aaa)"))</f>
        <v/>
      </c>
      <c r="D551" s="89" t="s">
        <v>26</v>
      </c>
      <c r="E551" s="27" t="s">
        <v>32</v>
      </c>
      <c r="F551" s="89"/>
      <c r="G551" s="87" t="s">
        <v>28</v>
      </c>
      <c r="H551" s="37" t="s">
        <v>11</v>
      </c>
      <c r="I551" s="83" t="s">
        <v>20</v>
      </c>
      <c r="J551" s="84" t="s">
        <v>21</v>
      </c>
      <c r="K551" s="84" t="s">
        <v>22</v>
      </c>
      <c r="L551" s="85" t="s">
        <v>14</v>
      </c>
      <c r="M551" s="48"/>
      <c r="N551" s="1"/>
      <c r="O551" s="94" t="str">
        <f>IF(AND(O550="",O552="")=TRUE,"",V551/SUM(V551:X551)*100)</f>
        <v/>
      </c>
      <c r="P551" s="45" t="str">
        <f>IF(AND(L550="",L552="")=TRUE,"",V551&amp;"勝"&amp;W551&amp;"敗"&amp;X551&amp;"引")</f>
        <v/>
      </c>
      <c r="Q551" s="137"/>
      <c r="R551" s="138"/>
      <c r="S551" s="138"/>
      <c r="T551" s="139"/>
      <c r="U551" s="95"/>
      <c r="V551" s="95">
        <f>IF(U550=2,V547+1,IF(U550=0,0,V547))</f>
        <v>0</v>
      </c>
      <c r="W551" s="95">
        <f>IF(U550=3,W547+1,IF(U550=0,0,W547))</f>
        <v>0</v>
      </c>
      <c r="X551" s="95">
        <f>IF(U550=1,X547+1,X547)</f>
        <v>0</v>
      </c>
    </row>
    <row r="552" spans="1:24" ht="21" customHeight="1" thickBot="1">
      <c r="A552" s="6"/>
      <c r="B552" s="7"/>
      <c r="C552" s="7"/>
      <c r="D552" s="75"/>
      <c r="E552" s="17"/>
      <c r="F552" s="91"/>
      <c r="G552" s="108">
        <v>10000</v>
      </c>
      <c r="H552" s="92">
        <v>0.1</v>
      </c>
      <c r="I552" s="56">
        <f>E552+F552</f>
        <v>0</v>
      </c>
      <c r="J552" s="57">
        <f>I552+H550</f>
        <v>0.08</v>
      </c>
      <c r="K552" s="57">
        <f>I552-H552</f>
        <v>-0.1</v>
      </c>
      <c r="L552" s="53"/>
      <c r="M552" s="53"/>
      <c r="N552" s="8"/>
      <c r="O552" s="8" t="str">
        <f>IF(L552&lt;&gt;"",IF(M552="○",100,IF(M552="×",-100,"")),"")</f>
        <v/>
      </c>
      <c r="P552" s="54" t="str">
        <f>IF(M552="○","勝",IF(M552="×","敗",""))</f>
        <v/>
      </c>
      <c r="U552" s="95"/>
      <c r="V552" s="95"/>
      <c r="W552" s="95"/>
      <c r="X552" s="95"/>
    </row>
    <row r="553" spans="1:24" ht="21" customHeight="1">
      <c r="A553" s="26" t="s">
        <v>0</v>
      </c>
      <c r="B553" s="38" t="s">
        <v>33</v>
      </c>
      <c r="C553" s="38" t="s">
        <v>34</v>
      </c>
      <c r="D553" s="88" t="s">
        <v>26</v>
      </c>
      <c r="E553" s="25" t="s">
        <v>31</v>
      </c>
      <c r="F553" s="88" t="s">
        <v>27</v>
      </c>
      <c r="G553" s="86" t="s">
        <v>28</v>
      </c>
      <c r="H553" s="18" t="s">
        <v>10</v>
      </c>
      <c r="I553" s="41" t="s">
        <v>19</v>
      </c>
      <c r="J553" s="40" t="s">
        <v>21</v>
      </c>
      <c r="K553" s="40" t="s">
        <v>22</v>
      </c>
      <c r="L553" s="82" t="s">
        <v>14</v>
      </c>
      <c r="M553" s="36" t="s">
        <v>15</v>
      </c>
      <c r="N553" s="33" t="s">
        <v>16</v>
      </c>
      <c r="O553" s="33" t="s">
        <v>12</v>
      </c>
      <c r="P553" s="34" t="s">
        <v>13</v>
      </c>
      <c r="Q553" s="176"/>
      <c r="R553" s="138"/>
      <c r="S553" s="138"/>
      <c r="T553" s="139"/>
      <c r="U553" s="95"/>
      <c r="V553" s="95"/>
      <c r="W553" s="95"/>
      <c r="X553" s="95"/>
    </row>
    <row r="554" spans="1:24" ht="21" customHeight="1">
      <c r="A554" s="4"/>
      <c r="B554" s="58"/>
      <c r="C554" s="58"/>
      <c r="D554" s="74"/>
      <c r="E554" s="16"/>
      <c r="F554" s="90"/>
      <c r="G554" s="42">
        <v>10000</v>
      </c>
      <c r="H554" s="30">
        <v>0.08</v>
      </c>
      <c r="I554" s="24">
        <f>E554+F554</f>
        <v>0</v>
      </c>
      <c r="J554" s="2">
        <f>I554-H554</f>
        <v>-0.08</v>
      </c>
      <c r="K554" s="2">
        <f>I554+H556</f>
        <v>0.1</v>
      </c>
      <c r="L554" s="47"/>
      <c r="M554" s="47"/>
      <c r="N554" s="1" t="str">
        <f>IF(M554="○",H554*G554,IF(M554="×",-H554*G554,""))</f>
        <v/>
      </c>
      <c r="O554" s="1" t="str">
        <f>IF(L554&lt;&gt;"",IF(M554="○",100,IF(M554="×",-100,"")),"")</f>
        <v/>
      </c>
      <c r="P554" s="45" t="str">
        <f>IF(M554="○","勝",IF(M554="×","敗",""))</f>
        <v/>
      </c>
      <c r="Q554" s="176"/>
      <c r="R554" s="142"/>
      <c r="S554" s="142"/>
      <c r="T554" s="139"/>
      <c r="U554" s="95">
        <f>IF(AND(V554="",W554="")=TRUE,0,IF(AND(V554="勝",W554="敗")=TRUE,1,IF(AND(W554="勝",V554="敗")=TRUE,1,IF(AND(V554="勝",W554="")=TRUE,2,IF(AND(W554="勝",V554="")=TRUE,2,IF(AND(V554="敗",W554="")=TRUE,3,IF(AND(W554="敗",V554="")=TRUE,3,0)))))))</f>
        <v>0</v>
      </c>
      <c r="V554" s="95" t="str">
        <f>IF(L554="","",P554)</f>
        <v/>
      </c>
      <c r="W554" s="95" t="str">
        <f>IF(L556="","",P556)</f>
        <v/>
      </c>
      <c r="X554" s="95"/>
    </row>
    <row r="555" spans="1:24" ht="21" customHeight="1">
      <c r="A555" s="5">
        <f>A551+1</f>
        <v>137</v>
      </c>
      <c r="B555" s="59"/>
      <c r="C555" s="60" t="str">
        <f>IF(B555="","",TEXT(B555,"(aaa)"))</f>
        <v/>
      </c>
      <c r="D555" s="89" t="s">
        <v>26</v>
      </c>
      <c r="E555" s="27" t="s">
        <v>32</v>
      </c>
      <c r="F555" s="89"/>
      <c r="G555" s="87" t="s">
        <v>28</v>
      </c>
      <c r="H555" s="37" t="s">
        <v>11</v>
      </c>
      <c r="I555" s="83" t="s">
        <v>20</v>
      </c>
      <c r="J555" s="84" t="s">
        <v>21</v>
      </c>
      <c r="K555" s="84" t="s">
        <v>22</v>
      </c>
      <c r="L555" s="85" t="s">
        <v>14</v>
      </c>
      <c r="M555" s="48"/>
      <c r="N555" s="1"/>
      <c r="O555" s="94" t="str">
        <f>IF(AND(O554="",O556="")=TRUE,"",V555/SUM(V555:X555)*100)</f>
        <v/>
      </c>
      <c r="P555" s="45" t="str">
        <f>IF(AND(L554="",L556="")=TRUE,"",V555&amp;"勝"&amp;W555&amp;"敗"&amp;X555&amp;"引")</f>
        <v/>
      </c>
      <c r="Q555" s="137"/>
      <c r="R555" s="138"/>
      <c r="S555" s="138"/>
      <c r="T555" s="139"/>
      <c r="U555" s="95"/>
      <c r="V555" s="95">
        <f>IF(U554=2,V551+1,IF(U554=0,0,V551))</f>
        <v>0</v>
      </c>
      <c r="W555" s="95">
        <f>IF(U554=3,W551+1,IF(U554=0,0,W551))</f>
        <v>0</v>
      </c>
      <c r="X555" s="95">
        <f>IF(U554=1,X551+1,X551)</f>
        <v>0</v>
      </c>
    </row>
    <row r="556" spans="1:24" ht="21" customHeight="1" thickBot="1">
      <c r="A556" s="6"/>
      <c r="B556" s="7"/>
      <c r="C556" s="7"/>
      <c r="D556" s="75"/>
      <c r="E556" s="17"/>
      <c r="F556" s="91"/>
      <c r="G556" s="108">
        <v>10000</v>
      </c>
      <c r="H556" s="92">
        <v>0.1</v>
      </c>
      <c r="I556" s="56">
        <f>E556+F556</f>
        <v>0</v>
      </c>
      <c r="J556" s="57">
        <f>I556+H554</f>
        <v>0.08</v>
      </c>
      <c r="K556" s="57">
        <f>I556-H556</f>
        <v>-0.1</v>
      </c>
      <c r="L556" s="53"/>
      <c r="M556" s="53"/>
      <c r="N556" s="8"/>
      <c r="O556" s="8" t="str">
        <f>IF(L556&lt;&gt;"",IF(M556="○",100,IF(M556="×",-100,"")),"")</f>
        <v/>
      </c>
      <c r="P556" s="54" t="str">
        <f>IF(M556="○","勝",IF(M556="×","敗",""))</f>
        <v/>
      </c>
      <c r="U556" s="95"/>
      <c r="V556" s="95"/>
      <c r="W556" s="95"/>
      <c r="X556" s="95"/>
    </row>
    <row r="557" spans="1:24" ht="21" customHeight="1">
      <c r="A557" s="26" t="s">
        <v>0</v>
      </c>
      <c r="B557" s="38" t="s">
        <v>33</v>
      </c>
      <c r="C557" s="38" t="s">
        <v>34</v>
      </c>
      <c r="D557" s="88" t="s">
        <v>26</v>
      </c>
      <c r="E557" s="25" t="s">
        <v>31</v>
      </c>
      <c r="F557" s="88" t="s">
        <v>27</v>
      </c>
      <c r="G557" s="86" t="s">
        <v>28</v>
      </c>
      <c r="H557" s="18" t="s">
        <v>10</v>
      </c>
      <c r="I557" s="41" t="s">
        <v>19</v>
      </c>
      <c r="J557" s="40" t="s">
        <v>21</v>
      </c>
      <c r="K557" s="40" t="s">
        <v>22</v>
      </c>
      <c r="L557" s="82" t="s">
        <v>14</v>
      </c>
      <c r="M557" s="36" t="s">
        <v>15</v>
      </c>
      <c r="N557" s="33" t="s">
        <v>16</v>
      </c>
      <c r="O557" s="33" t="s">
        <v>12</v>
      </c>
      <c r="P557" s="34" t="s">
        <v>13</v>
      </c>
      <c r="Q557" s="176"/>
      <c r="R557" s="138"/>
      <c r="S557" s="138"/>
      <c r="T557" s="139"/>
      <c r="U557" s="95"/>
      <c r="V557" s="95"/>
      <c r="W557" s="95"/>
      <c r="X557" s="95"/>
    </row>
    <row r="558" spans="1:24" ht="21" customHeight="1">
      <c r="A558" s="4"/>
      <c r="B558" s="58"/>
      <c r="C558" s="58"/>
      <c r="D558" s="74"/>
      <c r="E558" s="16"/>
      <c r="F558" s="90"/>
      <c r="G558" s="42">
        <v>10000</v>
      </c>
      <c r="H558" s="30">
        <v>0.08</v>
      </c>
      <c r="I558" s="24">
        <f>E558+F558</f>
        <v>0</v>
      </c>
      <c r="J558" s="2">
        <f>I558-H558</f>
        <v>-0.08</v>
      </c>
      <c r="K558" s="2">
        <f>I558+H560</f>
        <v>0.1</v>
      </c>
      <c r="L558" s="47"/>
      <c r="M558" s="47"/>
      <c r="N558" s="1" t="str">
        <f>IF(M558="○",H558*G558,IF(M558="×",-H558*G558,""))</f>
        <v/>
      </c>
      <c r="O558" s="1" t="str">
        <f>IF(L558&lt;&gt;"",IF(M558="○",100,IF(M558="×",-100,"")),"")</f>
        <v/>
      </c>
      <c r="P558" s="45" t="str">
        <f>IF(M558="○","勝",IF(M558="×","敗",""))</f>
        <v/>
      </c>
      <c r="Q558" s="176"/>
      <c r="R558" s="142"/>
      <c r="S558" s="142"/>
      <c r="T558" s="139"/>
      <c r="U558" s="95">
        <f>IF(AND(V558="",W558="")=TRUE,0,IF(AND(V558="勝",W558="敗")=TRUE,1,IF(AND(W558="勝",V558="敗")=TRUE,1,IF(AND(V558="勝",W558="")=TRUE,2,IF(AND(W558="勝",V558="")=TRUE,2,IF(AND(V558="敗",W558="")=TRUE,3,IF(AND(W558="敗",V558="")=TRUE,3,0)))))))</f>
        <v>0</v>
      </c>
      <c r="V558" s="95" t="str">
        <f>IF(L558="","",P558)</f>
        <v/>
      </c>
      <c r="W558" s="95" t="str">
        <f>IF(L560="","",P560)</f>
        <v/>
      </c>
      <c r="X558" s="95"/>
    </row>
    <row r="559" spans="1:24" ht="21" customHeight="1">
      <c r="A559" s="5">
        <f>A555+1</f>
        <v>138</v>
      </c>
      <c r="B559" s="59"/>
      <c r="C559" s="60" t="str">
        <f>IF(B559="","",TEXT(B559,"(aaa)"))</f>
        <v/>
      </c>
      <c r="D559" s="89" t="s">
        <v>26</v>
      </c>
      <c r="E559" s="27" t="s">
        <v>32</v>
      </c>
      <c r="F559" s="89"/>
      <c r="G559" s="87" t="s">
        <v>28</v>
      </c>
      <c r="H559" s="37" t="s">
        <v>11</v>
      </c>
      <c r="I559" s="83" t="s">
        <v>20</v>
      </c>
      <c r="J559" s="84" t="s">
        <v>21</v>
      </c>
      <c r="K559" s="84" t="s">
        <v>22</v>
      </c>
      <c r="L559" s="85" t="s">
        <v>14</v>
      </c>
      <c r="M559" s="48"/>
      <c r="N559" s="1"/>
      <c r="O559" s="94" t="str">
        <f>IF(AND(O558="",O560="")=TRUE,"",V559/SUM(V559:X559)*100)</f>
        <v/>
      </c>
      <c r="P559" s="45" t="str">
        <f>IF(AND(L558="",L560="")=TRUE,"",V559&amp;"勝"&amp;W559&amp;"敗"&amp;X559&amp;"引")</f>
        <v/>
      </c>
      <c r="Q559" s="137"/>
      <c r="R559" s="138"/>
      <c r="S559" s="138"/>
      <c r="T559" s="139"/>
      <c r="U559" s="95"/>
      <c r="V559" s="95">
        <f>IF(U558=2,V555+1,IF(U558=0,0,V555))</f>
        <v>0</v>
      </c>
      <c r="W559" s="95">
        <f>IF(U558=3,W555+1,IF(U558=0,0,W555))</f>
        <v>0</v>
      </c>
      <c r="X559" s="95">
        <f>IF(U558=1,X555+1,X555)</f>
        <v>0</v>
      </c>
    </row>
    <row r="560" spans="1:24" ht="21" customHeight="1" thickBot="1">
      <c r="A560" s="6"/>
      <c r="B560" s="7"/>
      <c r="C560" s="7"/>
      <c r="D560" s="75"/>
      <c r="E560" s="17"/>
      <c r="F560" s="91"/>
      <c r="G560" s="108">
        <v>10000</v>
      </c>
      <c r="H560" s="92">
        <v>0.1</v>
      </c>
      <c r="I560" s="56">
        <f>E560+F560</f>
        <v>0</v>
      </c>
      <c r="J560" s="57">
        <f>I560+H558</f>
        <v>0.08</v>
      </c>
      <c r="K560" s="57">
        <f>I560-H560</f>
        <v>-0.1</v>
      </c>
      <c r="L560" s="53"/>
      <c r="M560" s="53"/>
      <c r="N560" s="8"/>
      <c r="O560" s="8" t="str">
        <f>IF(L560&lt;&gt;"",IF(M560="○",100,IF(M560="×",-100,"")),"")</f>
        <v/>
      </c>
      <c r="P560" s="54" t="str">
        <f>IF(M560="○","勝",IF(M560="×","敗",""))</f>
        <v/>
      </c>
      <c r="U560" s="95"/>
      <c r="V560" s="95"/>
      <c r="W560" s="95"/>
      <c r="X560" s="95"/>
    </row>
    <row r="561" spans="1:24" ht="21" customHeight="1">
      <c r="A561" s="26" t="s">
        <v>0</v>
      </c>
      <c r="B561" s="38" t="s">
        <v>33</v>
      </c>
      <c r="C561" s="38" t="s">
        <v>34</v>
      </c>
      <c r="D561" s="88" t="s">
        <v>26</v>
      </c>
      <c r="E561" s="25" t="s">
        <v>31</v>
      </c>
      <c r="F561" s="88" t="s">
        <v>27</v>
      </c>
      <c r="G561" s="86" t="s">
        <v>28</v>
      </c>
      <c r="H561" s="18" t="s">
        <v>10</v>
      </c>
      <c r="I561" s="41" t="s">
        <v>19</v>
      </c>
      <c r="J561" s="40" t="s">
        <v>21</v>
      </c>
      <c r="K561" s="40" t="s">
        <v>22</v>
      </c>
      <c r="L561" s="82" t="s">
        <v>14</v>
      </c>
      <c r="M561" s="36" t="s">
        <v>15</v>
      </c>
      <c r="N561" s="33" t="s">
        <v>16</v>
      </c>
      <c r="O561" s="33" t="s">
        <v>12</v>
      </c>
      <c r="P561" s="34" t="s">
        <v>13</v>
      </c>
      <c r="Q561" s="176"/>
      <c r="R561" s="138"/>
      <c r="S561" s="138"/>
      <c r="T561" s="139"/>
      <c r="U561" s="95"/>
      <c r="V561" s="95"/>
      <c r="W561" s="95"/>
      <c r="X561" s="95"/>
    </row>
    <row r="562" spans="1:24" ht="21" customHeight="1">
      <c r="A562" s="4"/>
      <c r="B562" s="58"/>
      <c r="C562" s="58"/>
      <c r="D562" s="74"/>
      <c r="E562" s="16"/>
      <c r="F562" s="90"/>
      <c r="G562" s="42">
        <v>10000</v>
      </c>
      <c r="H562" s="30">
        <v>0.08</v>
      </c>
      <c r="I562" s="24">
        <f>E562+F562</f>
        <v>0</v>
      </c>
      <c r="J562" s="2">
        <f>I562-H562</f>
        <v>-0.08</v>
      </c>
      <c r="K562" s="2">
        <f>I562+H564</f>
        <v>0.1</v>
      </c>
      <c r="L562" s="47"/>
      <c r="M562" s="47"/>
      <c r="N562" s="1" t="str">
        <f>IF(M562="○",H562*G562,IF(M562="×",-H562*G562,""))</f>
        <v/>
      </c>
      <c r="O562" s="1" t="str">
        <f>IF(L562&lt;&gt;"",IF(M562="○",100,IF(M562="×",-100,"")),"")</f>
        <v/>
      </c>
      <c r="P562" s="45" t="str">
        <f>IF(M562="○","勝",IF(M562="×","敗",""))</f>
        <v/>
      </c>
      <c r="Q562" s="176"/>
      <c r="R562" s="142"/>
      <c r="S562" s="142"/>
      <c r="T562" s="139"/>
      <c r="U562" s="95">
        <f>IF(AND(V562="",W562="")=TRUE,0,IF(AND(V562="勝",W562="敗")=TRUE,1,IF(AND(W562="勝",V562="敗")=TRUE,1,IF(AND(V562="勝",W562="")=TRUE,2,IF(AND(W562="勝",V562="")=TRUE,2,IF(AND(V562="敗",W562="")=TRUE,3,IF(AND(W562="敗",V562="")=TRUE,3,0)))))))</f>
        <v>0</v>
      </c>
      <c r="V562" s="95" t="str">
        <f>IF(L562="","",P562)</f>
        <v/>
      </c>
      <c r="W562" s="95" t="str">
        <f>IF(L564="","",P564)</f>
        <v/>
      </c>
      <c r="X562" s="95"/>
    </row>
    <row r="563" spans="1:24" ht="21" customHeight="1">
      <c r="A563" s="5">
        <f>A559+1</f>
        <v>139</v>
      </c>
      <c r="B563" s="59"/>
      <c r="C563" s="60" t="str">
        <f>IF(B563="","",TEXT(B563,"(aaa)"))</f>
        <v/>
      </c>
      <c r="D563" s="89" t="s">
        <v>26</v>
      </c>
      <c r="E563" s="27" t="s">
        <v>32</v>
      </c>
      <c r="F563" s="89"/>
      <c r="G563" s="87" t="s">
        <v>28</v>
      </c>
      <c r="H563" s="37" t="s">
        <v>11</v>
      </c>
      <c r="I563" s="83" t="s">
        <v>20</v>
      </c>
      <c r="J563" s="84" t="s">
        <v>21</v>
      </c>
      <c r="K563" s="84" t="s">
        <v>22</v>
      </c>
      <c r="L563" s="85" t="s">
        <v>14</v>
      </c>
      <c r="M563" s="48"/>
      <c r="N563" s="1"/>
      <c r="O563" s="94" t="str">
        <f>IF(AND(O562="",O564="")=TRUE,"",V563/SUM(V563:X563)*100)</f>
        <v/>
      </c>
      <c r="P563" s="45" t="str">
        <f>IF(AND(L562="",L564="")=TRUE,"",V563&amp;"勝"&amp;W563&amp;"敗"&amp;X563&amp;"引")</f>
        <v/>
      </c>
      <c r="Q563" s="137"/>
      <c r="R563" s="138"/>
      <c r="S563" s="138"/>
      <c r="T563" s="139"/>
      <c r="U563" s="95"/>
      <c r="V563" s="95">
        <f>IF(U562=2,V559+1,IF(U562=0,0,V559))</f>
        <v>0</v>
      </c>
      <c r="W563" s="95">
        <f>IF(U562=3,W559+1,IF(U562=0,0,W559))</f>
        <v>0</v>
      </c>
      <c r="X563" s="95">
        <f>IF(U562=1,X559+1,X559)</f>
        <v>0</v>
      </c>
    </row>
    <row r="564" spans="1:24" ht="21" customHeight="1" thickBot="1">
      <c r="A564" s="6"/>
      <c r="B564" s="7"/>
      <c r="C564" s="7"/>
      <c r="D564" s="75"/>
      <c r="E564" s="17"/>
      <c r="F564" s="91"/>
      <c r="G564" s="108">
        <v>10000</v>
      </c>
      <c r="H564" s="92">
        <v>0.1</v>
      </c>
      <c r="I564" s="56">
        <f>E564+F564</f>
        <v>0</v>
      </c>
      <c r="J564" s="57">
        <f>I564+H562</f>
        <v>0.08</v>
      </c>
      <c r="K564" s="57">
        <f>I564-H564</f>
        <v>-0.1</v>
      </c>
      <c r="L564" s="53"/>
      <c r="M564" s="53"/>
      <c r="N564" s="8"/>
      <c r="O564" s="8" t="str">
        <f>IF(L564&lt;&gt;"",IF(M564="○",100,IF(M564="×",-100,"")),"")</f>
        <v/>
      </c>
      <c r="P564" s="54" t="str">
        <f>IF(M564="○","勝",IF(M564="×","敗",""))</f>
        <v/>
      </c>
      <c r="U564" s="95"/>
      <c r="V564" s="95"/>
      <c r="W564" s="95"/>
      <c r="X564" s="95"/>
    </row>
    <row r="565" spans="1:24" ht="21" customHeight="1">
      <c r="A565" s="26" t="s">
        <v>0</v>
      </c>
      <c r="B565" s="38" t="s">
        <v>33</v>
      </c>
      <c r="C565" s="38" t="s">
        <v>34</v>
      </c>
      <c r="D565" s="88" t="s">
        <v>26</v>
      </c>
      <c r="E565" s="25" t="s">
        <v>31</v>
      </c>
      <c r="F565" s="88" t="s">
        <v>27</v>
      </c>
      <c r="G565" s="86" t="s">
        <v>28</v>
      </c>
      <c r="H565" s="18" t="s">
        <v>10</v>
      </c>
      <c r="I565" s="41" t="s">
        <v>19</v>
      </c>
      <c r="J565" s="40" t="s">
        <v>21</v>
      </c>
      <c r="K565" s="40" t="s">
        <v>22</v>
      </c>
      <c r="L565" s="82" t="s">
        <v>14</v>
      </c>
      <c r="M565" s="36" t="s">
        <v>15</v>
      </c>
      <c r="N565" s="33" t="s">
        <v>16</v>
      </c>
      <c r="O565" s="33" t="s">
        <v>12</v>
      </c>
      <c r="P565" s="34" t="s">
        <v>13</v>
      </c>
      <c r="Q565" s="176"/>
      <c r="R565" s="138"/>
      <c r="S565" s="138"/>
      <c r="T565" s="139"/>
      <c r="U565" s="95"/>
      <c r="V565" s="95"/>
      <c r="W565" s="95"/>
      <c r="X565" s="95"/>
    </row>
    <row r="566" spans="1:24" ht="21" customHeight="1">
      <c r="A566" s="4"/>
      <c r="B566" s="58"/>
      <c r="C566" s="58"/>
      <c r="D566" s="74"/>
      <c r="E566" s="16"/>
      <c r="F566" s="90"/>
      <c r="G566" s="42">
        <v>10000</v>
      </c>
      <c r="H566" s="30">
        <v>0.08</v>
      </c>
      <c r="I566" s="24">
        <f>E566+F566</f>
        <v>0</v>
      </c>
      <c r="J566" s="2">
        <f>I566-H566</f>
        <v>-0.08</v>
      </c>
      <c r="K566" s="2">
        <f>I566+H568</f>
        <v>0.1</v>
      </c>
      <c r="L566" s="47"/>
      <c r="M566" s="47"/>
      <c r="N566" s="1" t="str">
        <f>IF(M566="○",H566*G566,IF(M566="×",-H566*G566,""))</f>
        <v/>
      </c>
      <c r="O566" s="1" t="str">
        <f>IF(L566&lt;&gt;"",IF(M566="○",100,IF(M566="×",-100,"")),"")</f>
        <v/>
      </c>
      <c r="P566" s="45" t="str">
        <f>IF(M566="○","勝",IF(M566="×","敗",""))</f>
        <v/>
      </c>
      <c r="Q566" s="176"/>
      <c r="R566" s="142"/>
      <c r="S566" s="142"/>
      <c r="T566" s="139"/>
      <c r="U566" s="95">
        <f>IF(AND(V566="",W566="")=TRUE,0,IF(AND(V566="勝",W566="敗")=TRUE,1,IF(AND(W566="勝",V566="敗")=TRUE,1,IF(AND(V566="勝",W566="")=TRUE,2,IF(AND(W566="勝",V566="")=TRUE,2,IF(AND(V566="敗",W566="")=TRUE,3,IF(AND(W566="敗",V566="")=TRUE,3,0)))))))</f>
        <v>0</v>
      </c>
      <c r="V566" s="95" t="str">
        <f>IF(L566="","",P566)</f>
        <v/>
      </c>
      <c r="W566" s="95" t="str">
        <f>IF(L568="","",P568)</f>
        <v/>
      </c>
      <c r="X566" s="95"/>
    </row>
    <row r="567" spans="1:24" ht="21" customHeight="1">
      <c r="A567" s="5">
        <f>A563+1</f>
        <v>140</v>
      </c>
      <c r="B567" s="59"/>
      <c r="C567" s="60" t="str">
        <f>IF(B567="","",TEXT(B567,"(aaa)"))</f>
        <v/>
      </c>
      <c r="D567" s="89" t="s">
        <v>26</v>
      </c>
      <c r="E567" s="27" t="s">
        <v>32</v>
      </c>
      <c r="F567" s="89"/>
      <c r="G567" s="87" t="s">
        <v>28</v>
      </c>
      <c r="H567" s="37" t="s">
        <v>11</v>
      </c>
      <c r="I567" s="83" t="s">
        <v>20</v>
      </c>
      <c r="J567" s="84" t="s">
        <v>21</v>
      </c>
      <c r="K567" s="84" t="s">
        <v>22</v>
      </c>
      <c r="L567" s="85" t="s">
        <v>14</v>
      </c>
      <c r="M567" s="48"/>
      <c r="N567" s="1"/>
      <c r="O567" s="94" t="str">
        <f>IF(AND(O566="",O568="")=TRUE,"",V567/SUM(V567:X567)*100)</f>
        <v/>
      </c>
      <c r="P567" s="45" t="str">
        <f>IF(AND(L566="",L568="")=TRUE,"",V567&amp;"勝"&amp;W567&amp;"敗"&amp;X567&amp;"引")</f>
        <v/>
      </c>
      <c r="Q567" s="137"/>
      <c r="R567" s="138"/>
      <c r="S567" s="138"/>
      <c r="T567" s="139"/>
      <c r="U567" s="95"/>
      <c r="V567" s="95">
        <f>IF(U566=2,V563+1,IF(U566=0,0,V563))</f>
        <v>0</v>
      </c>
      <c r="W567" s="95">
        <f>IF(U566=3,W563+1,IF(U566=0,0,W563))</f>
        <v>0</v>
      </c>
      <c r="X567" s="95">
        <f>IF(U566=1,X563+1,X563)</f>
        <v>0</v>
      </c>
    </row>
    <row r="568" spans="1:24" ht="21" customHeight="1" thickBot="1">
      <c r="A568" s="6"/>
      <c r="B568" s="7"/>
      <c r="C568" s="7"/>
      <c r="D568" s="75"/>
      <c r="E568" s="17"/>
      <c r="F568" s="91"/>
      <c r="G568" s="108">
        <v>10000</v>
      </c>
      <c r="H568" s="92">
        <v>0.1</v>
      </c>
      <c r="I568" s="56">
        <f>E568+F568</f>
        <v>0</v>
      </c>
      <c r="J568" s="57">
        <f>I568+H566</f>
        <v>0.08</v>
      </c>
      <c r="K568" s="57">
        <f>I568-H568</f>
        <v>-0.1</v>
      </c>
      <c r="L568" s="53"/>
      <c r="M568" s="53"/>
      <c r="N568" s="8"/>
      <c r="O568" s="8" t="str">
        <f>IF(L568&lt;&gt;"",IF(M568="○",100,IF(M568="×",-100,"")),"")</f>
        <v/>
      </c>
      <c r="P568" s="54" t="str">
        <f>IF(M568="○","勝",IF(M568="×","敗",""))</f>
        <v/>
      </c>
      <c r="U568" s="95"/>
      <c r="V568" s="95"/>
      <c r="W568" s="95"/>
      <c r="X568" s="95"/>
    </row>
    <row r="569" spans="1:24" ht="21" customHeight="1">
      <c r="A569" s="26" t="s">
        <v>0</v>
      </c>
      <c r="B569" s="38" t="s">
        <v>33</v>
      </c>
      <c r="C569" s="38" t="s">
        <v>34</v>
      </c>
      <c r="D569" s="88" t="s">
        <v>26</v>
      </c>
      <c r="E569" s="25" t="s">
        <v>31</v>
      </c>
      <c r="F569" s="88" t="s">
        <v>27</v>
      </c>
      <c r="G569" s="86" t="s">
        <v>28</v>
      </c>
      <c r="H569" s="18" t="s">
        <v>10</v>
      </c>
      <c r="I569" s="41" t="s">
        <v>19</v>
      </c>
      <c r="J569" s="40" t="s">
        <v>21</v>
      </c>
      <c r="K569" s="40" t="s">
        <v>22</v>
      </c>
      <c r="L569" s="82" t="s">
        <v>14</v>
      </c>
      <c r="M569" s="36" t="s">
        <v>15</v>
      </c>
      <c r="N569" s="33" t="s">
        <v>16</v>
      </c>
      <c r="O569" s="33" t="s">
        <v>12</v>
      </c>
      <c r="P569" s="34" t="s">
        <v>13</v>
      </c>
      <c r="Q569" s="176"/>
      <c r="R569" s="138"/>
      <c r="S569" s="138"/>
      <c r="T569" s="139"/>
      <c r="U569" s="95"/>
      <c r="V569" s="95"/>
      <c r="W569" s="95"/>
      <c r="X569" s="95"/>
    </row>
    <row r="570" spans="1:24" ht="21" customHeight="1">
      <c r="A570" s="4"/>
      <c r="B570" s="58"/>
      <c r="C570" s="58"/>
      <c r="D570" s="74"/>
      <c r="E570" s="16"/>
      <c r="F570" s="90"/>
      <c r="G570" s="42">
        <v>10000</v>
      </c>
      <c r="H570" s="30">
        <v>0.08</v>
      </c>
      <c r="I570" s="24">
        <f>E570+F570</f>
        <v>0</v>
      </c>
      <c r="J570" s="2">
        <f>I570-H570</f>
        <v>-0.08</v>
      </c>
      <c r="K570" s="2">
        <f>I570+H572</f>
        <v>0.1</v>
      </c>
      <c r="L570" s="47"/>
      <c r="M570" s="47"/>
      <c r="N570" s="1" t="str">
        <f>IF(M570="○",H570*G570,IF(M570="×",-H570*G570,""))</f>
        <v/>
      </c>
      <c r="O570" s="1" t="str">
        <f>IF(L570&lt;&gt;"",IF(M570="○",100,IF(M570="×",-100,"")),"")</f>
        <v/>
      </c>
      <c r="P570" s="45" t="str">
        <f>IF(M570="○","勝",IF(M570="×","敗",""))</f>
        <v/>
      </c>
      <c r="Q570" s="176"/>
      <c r="R570" s="142"/>
      <c r="S570" s="142"/>
      <c r="T570" s="139"/>
      <c r="U570" s="95">
        <f>IF(AND(V570="",W570="")=TRUE,0,IF(AND(V570="勝",W570="敗")=TRUE,1,IF(AND(W570="勝",V570="敗")=TRUE,1,IF(AND(V570="勝",W570="")=TRUE,2,IF(AND(W570="勝",V570="")=TRUE,2,IF(AND(V570="敗",W570="")=TRUE,3,IF(AND(W570="敗",V570="")=TRUE,3,0)))))))</f>
        <v>0</v>
      </c>
      <c r="V570" s="95" t="str">
        <f>IF(L570="","",P570)</f>
        <v/>
      </c>
      <c r="W570" s="95" t="str">
        <f>IF(L572="","",P572)</f>
        <v/>
      </c>
      <c r="X570" s="95"/>
    </row>
    <row r="571" spans="1:24" ht="21" customHeight="1">
      <c r="A571" s="5">
        <f>A567+1</f>
        <v>141</v>
      </c>
      <c r="B571" s="59"/>
      <c r="C571" s="60" t="str">
        <f>IF(B571="","",TEXT(B571,"(aaa)"))</f>
        <v/>
      </c>
      <c r="D571" s="89" t="s">
        <v>26</v>
      </c>
      <c r="E571" s="27" t="s">
        <v>32</v>
      </c>
      <c r="F571" s="89"/>
      <c r="G571" s="87" t="s">
        <v>28</v>
      </c>
      <c r="H571" s="37" t="s">
        <v>11</v>
      </c>
      <c r="I571" s="83" t="s">
        <v>20</v>
      </c>
      <c r="J571" s="84" t="s">
        <v>21</v>
      </c>
      <c r="K571" s="84" t="s">
        <v>22</v>
      </c>
      <c r="L571" s="85" t="s">
        <v>14</v>
      </c>
      <c r="M571" s="48"/>
      <c r="N571" s="1"/>
      <c r="O571" s="94" t="str">
        <f>IF(AND(O570="",O572="")=TRUE,"",V571/SUM(V571:X571)*100)</f>
        <v/>
      </c>
      <c r="P571" s="45" t="str">
        <f>IF(AND(L570="",L572="")=TRUE,"",V571&amp;"勝"&amp;W571&amp;"敗"&amp;X571&amp;"引")</f>
        <v/>
      </c>
      <c r="Q571" s="137"/>
      <c r="R571" s="138"/>
      <c r="S571" s="138"/>
      <c r="T571" s="139"/>
      <c r="U571" s="95"/>
      <c r="V571" s="95">
        <f>IF(U570=2,V567+1,IF(U570=0,0,V567))</f>
        <v>0</v>
      </c>
      <c r="W571" s="95">
        <f>IF(U570=3,W567+1,IF(U570=0,0,W567))</f>
        <v>0</v>
      </c>
      <c r="X571" s="95">
        <f>IF(U570=1,X567+1,X567)</f>
        <v>0</v>
      </c>
    </row>
    <row r="572" spans="1:24" ht="21" customHeight="1" thickBot="1">
      <c r="A572" s="6"/>
      <c r="B572" s="7"/>
      <c r="C572" s="7"/>
      <c r="D572" s="75"/>
      <c r="E572" s="17"/>
      <c r="F572" s="91"/>
      <c r="G572" s="108">
        <v>10000</v>
      </c>
      <c r="H572" s="92">
        <v>0.1</v>
      </c>
      <c r="I572" s="56">
        <f>E572+F572</f>
        <v>0</v>
      </c>
      <c r="J572" s="57">
        <f>I572+H570</f>
        <v>0.08</v>
      </c>
      <c r="K572" s="57">
        <f>I572-H572</f>
        <v>-0.1</v>
      </c>
      <c r="L572" s="53"/>
      <c r="M572" s="53"/>
      <c r="N572" s="8"/>
      <c r="O572" s="8" t="str">
        <f>IF(L572&lt;&gt;"",IF(M572="○",100,IF(M572="×",-100,"")),"")</f>
        <v/>
      </c>
      <c r="P572" s="54" t="str">
        <f>IF(M572="○","勝",IF(M572="×","敗",""))</f>
        <v/>
      </c>
      <c r="U572" s="95"/>
      <c r="V572" s="95"/>
      <c r="W572" s="95"/>
      <c r="X572" s="95"/>
    </row>
    <row r="573" spans="1:24" ht="21" customHeight="1">
      <c r="A573" s="26" t="s">
        <v>0</v>
      </c>
      <c r="B573" s="38" t="s">
        <v>33</v>
      </c>
      <c r="C573" s="38" t="s">
        <v>34</v>
      </c>
      <c r="D573" s="88" t="s">
        <v>26</v>
      </c>
      <c r="E573" s="25" t="s">
        <v>31</v>
      </c>
      <c r="F573" s="88" t="s">
        <v>27</v>
      </c>
      <c r="G573" s="86" t="s">
        <v>28</v>
      </c>
      <c r="H573" s="18" t="s">
        <v>10</v>
      </c>
      <c r="I573" s="41" t="s">
        <v>19</v>
      </c>
      <c r="J573" s="40" t="s">
        <v>21</v>
      </c>
      <c r="K573" s="40" t="s">
        <v>22</v>
      </c>
      <c r="L573" s="82" t="s">
        <v>14</v>
      </c>
      <c r="M573" s="36" t="s">
        <v>15</v>
      </c>
      <c r="N573" s="33" t="s">
        <v>16</v>
      </c>
      <c r="O573" s="33" t="s">
        <v>12</v>
      </c>
      <c r="P573" s="34" t="s">
        <v>13</v>
      </c>
      <c r="Q573" s="176"/>
      <c r="R573" s="138"/>
      <c r="S573" s="138"/>
      <c r="T573" s="139"/>
      <c r="U573" s="95"/>
      <c r="V573" s="95"/>
      <c r="W573" s="95"/>
      <c r="X573" s="95"/>
    </row>
    <row r="574" spans="1:24" ht="21" customHeight="1">
      <c r="A574" s="4"/>
      <c r="B574" s="58"/>
      <c r="C574" s="58"/>
      <c r="D574" s="74"/>
      <c r="E574" s="16"/>
      <c r="F574" s="90"/>
      <c r="G574" s="42">
        <v>10000</v>
      </c>
      <c r="H574" s="30">
        <v>0.08</v>
      </c>
      <c r="I574" s="24">
        <f>E574+F574</f>
        <v>0</v>
      </c>
      <c r="J574" s="2">
        <f>I574-H574</f>
        <v>-0.08</v>
      </c>
      <c r="K574" s="2">
        <f>I574+H576</f>
        <v>0.1</v>
      </c>
      <c r="L574" s="47"/>
      <c r="M574" s="47"/>
      <c r="N574" s="1" t="str">
        <f>IF(M574="○",H574*G574,IF(M574="×",-H574*G574,""))</f>
        <v/>
      </c>
      <c r="O574" s="1" t="str">
        <f>IF(L574&lt;&gt;"",IF(M574="○",100,IF(M574="×",-100,"")),"")</f>
        <v/>
      </c>
      <c r="P574" s="45" t="str">
        <f>IF(M574="○","勝",IF(M574="×","敗",""))</f>
        <v/>
      </c>
      <c r="Q574" s="176"/>
      <c r="R574" s="142"/>
      <c r="S574" s="142"/>
      <c r="T574" s="139"/>
      <c r="U574" s="95">
        <f>IF(AND(V574="",W574="")=TRUE,0,IF(AND(V574="勝",W574="敗")=TRUE,1,IF(AND(W574="勝",V574="敗")=TRUE,1,IF(AND(V574="勝",W574="")=TRUE,2,IF(AND(W574="勝",V574="")=TRUE,2,IF(AND(V574="敗",W574="")=TRUE,3,IF(AND(W574="敗",V574="")=TRUE,3,0)))))))</f>
        <v>0</v>
      </c>
      <c r="V574" s="95" t="str">
        <f>IF(L574="","",P574)</f>
        <v/>
      </c>
      <c r="W574" s="95" t="str">
        <f>IF(L576="","",P576)</f>
        <v/>
      </c>
      <c r="X574" s="95"/>
    </row>
    <row r="575" spans="1:24" ht="21" customHeight="1">
      <c r="A575" s="5">
        <f>A571+1</f>
        <v>142</v>
      </c>
      <c r="B575" s="59"/>
      <c r="C575" s="60" t="str">
        <f>IF(B575="","",TEXT(B575,"(aaa)"))</f>
        <v/>
      </c>
      <c r="D575" s="89" t="s">
        <v>26</v>
      </c>
      <c r="E575" s="27" t="s">
        <v>32</v>
      </c>
      <c r="F575" s="89"/>
      <c r="G575" s="87" t="s">
        <v>28</v>
      </c>
      <c r="H575" s="37" t="s">
        <v>11</v>
      </c>
      <c r="I575" s="83" t="s">
        <v>20</v>
      </c>
      <c r="J575" s="84" t="s">
        <v>21</v>
      </c>
      <c r="K575" s="84" t="s">
        <v>22</v>
      </c>
      <c r="L575" s="85" t="s">
        <v>14</v>
      </c>
      <c r="M575" s="48"/>
      <c r="N575" s="1"/>
      <c r="O575" s="94" t="str">
        <f>IF(AND(O574="",O576="")=TRUE,"",V575/SUM(V575:X575)*100)</f>
        <v/>
      </c>
      <c r="P575" s="45" t="str">
        <f>IF(AND(L574="",L576="")=TRUE,"",V575&amp;"勝"&amp;W575&amp;"敗"&amp;X575&amp;"引")</f>
        <v/>
      </c>
      <c r="Q575" s="137"/>
      <c r="R575" s="138"/>
      <c r="S575" s="138"/>
      <c r="T575" s="139"/>
      <c r="U575" s="95"/>
      <c r="V575" s="95">
        <f>IF(U574=2,V571+1,IF(U574=0,0,V571))</f>
        <v>0</v>
      </c>
      <c r="W575" s="95">
        <f>IF(U574=3,W571+1,IF(U574=0,0,W571))</f>
        <v>0</v>
      </c>
      <c r="X575" s="95">
        <f>IF(U574=1,X571+1,X571)</f>
        <v>0</v>
      </c>
    </row>
    <row r="576" spans="1:24" ht="21" customHeight="1" thickBot="1">
      <c r="A576" s="6"/>
      <c r="B576" s="7"/>
      <c r="C576" s="7"/>
      <c r="D576" s="75"/>
      <c r="E576" s="17"/>
      <c r="F576" s="91"/>
      <c r="G576" s="108">
        <v>10000</v>
      </c>
      <c r="H576" s="92">
        <v>0.1</v>
      </c>
      <c r="I576" s="56">
        <f>E576+F576</f>
        <v>0</v>
      </c>
      <c r="J576" s="57">
        <f>I576+H574</f>
        <v>0.08</v>
      </c>
      <c r="K576" s="57">
        <f>I576-H576</f>
        <v>-0.1</v>
      </c>
      <c r="L576" s="53"/>
      <c r="M576" s="53"/>
      <c r="N576" s="8"/>
      <c r="O576" s="8" t="str">
        <f>IF(L576&lt;&gt;"",IF(M576="○",100,IF(M576="×",-100,"")),"")</f>
        <v/>
      </c>
      <c r="P576" s="54" t="str">
        <f>IF(M576="○","勝",IF(M576="×","敗",""))</f>
        <v/>
      </c>
      <c r="U576" s="95"/>
      <c r="V576" s="95"/>
      <c r="W576" s="95"/>
      <c r="X576" s="95"/>
    </row>
    <row r="577" spans="1:24" ht="21" customHeight="1">
      <c r="A577" s="26" t="s">
        <v>0</v>
      </c>
      <c r="B577" s="38" t="s">
        <v>33</v>
      </c>
      <c r="C577" s="38" t="s">
        <v>34</v>
      </c>
      <c r="D577" s="88" t="s">
        <v>26</v>
      </c>
      <c r="E577" s="25" t="s">
        <v>31</v>
      </c>
      <c r="F577" s="88" t="s">
        <v>27</v>
      </c>
      <c r="G577" s="86" t="s">
        <v>28</v>
      </c>
      <c r="H577" s="18" t="s">
        <v>10</v>
      </c>
      <c r="I577" s="41" t="s">
        <v>19</v>
      </c>
      <c r="J577" s="40" t="s">
        <v>21</v>
      </c>
      <c r="K577" s="40" t="s">
        <v>22</v>
      </c>
      <c r="L577" s="82" t="s">
        <v>14</v>
      </c>
      <c r="M577" s="36" t="s">
        <v>15</v>
      </c>
      <c r="N577" s="33" t="s">
        <v>16</v>
      </c>
      <c r="O577" s="33" t="s">
        <v>12</v>
      </c>
      <c r="P577" s="34" t="s">
        <v>13</v>
      </c>
      <c r="Q577" s="176"/>
      <c r="R577" s="138"/>
      <c r="S577" s="138"/>
      <c r="T577" s="139"/>
      <c r="U577" s="95"/>
      <c r="V577" s="95"/>
      <c r="W577" s="95"/>
      <c r="X577" s="95"/>
    </row>
    <row r="578" spans="1:24" ht="21" customHeight="1">
      <c r="A578" s="4"/>
      <c r="B578" s="58"/>
      <c r="C578" s="58"/>
      <c r="D578" s="74"/>
      <c r="E578" s="16"/>
      <c r="F578" s="90"/>
      <c r="G578" s="42">
        <v>10000</v>
      </c>
      <c r="H578" s="30">
        <v>0.08</v>
      </c>
      <c r="I578" s="24">
        <f>E578+F578</f>
        <v>0</v>
      </c>
      <c r="J578" s="2">
        <f>I578-H578</f>
        <v>-0.08</v>
      </c>
      <c r="K578" s="2">
        <f>I578+H580</f>
        <v>0.1</v>
      </c>
      <c r="L578" s="47"/>
      <c r="M578" s="47"/>
      <c r="N578" s="1" t="str">
        <f>IF(M578="○",H578*G578,IF(M578="×",-H578*G578,""))</f>
        <v/>
      </c>
      <c r="O578" s="1" t="str">
        <f>IF(L578&lt;&gt;"",IF(M578="○",100,IF(M578="×",-100,"")),"")</f>
        <v/>
      </c>
      <c r="P578" s="45" t="str">
        <f>IF(M578="○","勝",IF(M578="×","敗",""))</f>
        <v/>
      </c>
      <c r="Q578" s="176"/>
      <c r="R578" s="142"/>
      <c r="S578" s="142"/>
      <c r="T578" s="139"/>
      <c r="U578" s="95">
        <f>IF(AND(V578="",W578="")=TRUE,0,IF(AND(V578="勝",W578="敗")=TRUE,1,IF(AND(W578="勝",V578="敗")=TRUE,1,IF(AND(V578="勝",W578="")=TRUE,2,IF(AND(W578="勝",V578="")=TRUE,2,IF(AND(V578="敗",W578="")=TRUE,3,IF(AND(W578="敗",V578="")=TRUE,3,0)))))))</f>
        <v>0</v>
      </c>
      <c r="V578" s="95" t="str">
        <f>IF(L578="","",P578)</f>
        <v/>
      </c>
      <c r="W578" s="95" t="str">
        <f>IF(L580="","",P580)</f>
        <v/>
      </c>
      <c r="X578" s="95"/>
    </row>
    <row r="579" spans="1:24" ht="21" customHeight="1">
      <c r="A579" s="5">
        <f>A575+1</f>
        <v>143</v>
      </c>
      <c r="B579" s="59"/>
      <c r="C579" s="60" t="str">
        <f>IF(B579="","",TEXT(B579,"(aaa)"))</f>
        <v/>
      </c>
      <c r="D579" s="89" t="s">
        <v>26</v>
      </c>
      <c r="E579" s="27" t="s">
        <v>32</v>
      </c>
      <c r="F579" s="89"/>
      <c r="G579" s="87" t="s">
        <v>28</v>
      </c>
      <c r="H579" s="37" t="s">
        <v>11</v>
      </c>
      <c r="I579" s="83" t="s">
        <v>20</v>
      </c>
      <c r="J579" s="84" t="s">
        <v>21</v>
      </c>
      <c r="K579" s="84" t="s">
        <v>22</v>
      </c>
      <c r="L579" s="85" t="s">
        <v>14</v>
      </c>
      <c r="M579" s="48"/>
      <c r="N579" s="1"/>
      <c r="O579" s="94" t="str">
        <f>IF(AND(O578="",O580="")=TRUE,"",V579/SUM(V579:X579)*100)</f>
        <v/>
      </c>
      <c r="P579" s="45" t="str">
        <f>IF(AND(L578="",L580="")=TRUE,"",V579&amp;"勝"&amp;W579&amp;"敗"&amp;X579&amp;"引")</f>
        <v/>
      </c>
      <c r="Q579" s="137"/>
      <c r="R579" s="138"/>
      <c r="S579" s="138"/>
      <c r="T579" s="139"/>
      <c r="U579" s="95"/>
      <c r="V579" s="95">
        <f>IF(U578=2,V575+1,IF(U578=0,0,V575))</f>
        <v>0</v>
      </c>
      <c r="W579" s="95">
        <f>IF(U578=3,W575+1,IF(U578=0,0,W575))</f>
        <v>0</v>
      </c>
      <c r="X579" s="95">
        <f>IF(U578=1,X575+1,X575)</f>
        <v>0</v>
      </c>
    </row>
    <row r="580" spans="1:24" ht="21" customHeight="1" thickBot="1">
      <c r="A580" s="6"/>
      <c r="B580" s="7"/>
      <c r="C580" s="7"/>
      <c r="D580" s="75"/>
      <c r="E580" s="17"/>
      <c r="F580" s="91"/>
      <c r="G580" s="108">
        <v>10000</v>
      </c>
      <c r="H580" s="92">
        <v>0.1</v>
      </c>
      <c r="I580" s="56">
        <f>E580+F580</f>
        <v>0</v>
      </c>
      <c r="J580" s="57">
        <f>I580+H578</f>
        <v>0.08</v>
      </c>
      <c r="K580" s="57">
        <f>I580-H580</f>
        <v>-0.1</v>
      </c>
      <c r="L580" s="53"/>
      <c r="M580" s="53"/>
      <c r="N580" s="8"/>
      <c r="O580" s="8" t="str">
        <f>IF(L580&lt;&gt;"",IF(M580="○",100,IF(M580="×",-100,"")),"")</f>
        <v/>
      </c>
      <c r="P580" s="54" t="str">
        <f>IF(M580="○","勝",IF(M580="×","敗",""))</f>
        <v/>
      </c>
      <c r="U580" s="95"/>
      <c r="V580" s="95"/>
      <c r="W580" s="95"/>
      <c r="X580" s="95"/>
    </row>
    <row r="581" spans="1:24" ht="21" customHeight="1">
      <c r="A581" s="26" t="s">
        <v>0</v>
      </c>
      <c r="B581" s="38" t="s">
        <v>33</v>
      </c>
      <c r="C581" s="38" t="s">
        <v>34</v>
      </c>
      <c r="D581" s="88" t="s">
        <v>26</v>
      </c>
      <c r="E581" s="25" t="s">
        <v>31</v>
      </c>
      <c r="F581" s="88" t="s">
        <v>27</v>
      </c>
      <c r="G581" s="86" t="s">
        <v>28</v>
      </c>
      <c r="H581" s="18" t="s">
        <v>10</v>
      </c>
      <c r="I581" s="41" t="s">
        <v>19</v>
      </c>
      <c r="J581" s="40" t="s">
        <v>21</v>
      </c>
      <c r="K581" s="40" t="s">
        <v>22</v>
      </c>
      <c r="L581" s="82" t="s">
        <v>14</v>
      </c>
      <c r="M581" s="36" t="s">
        <v>15</v>
      </c>
      <c r="N581" s="33" t="s">
        <v>16</v>
      </c>
      <c r="O581" s="33" t="s">
        <v>12</v>
      </c>
      <c r="P581" s="34" t="s">
        <v>13</v>
      </c>
      <c r="Q581" s="176"/>
      <c r="R581" s="138"/>
      <c r="S581" s="138"/>
      <c r="T581" s="139"/>
      <c r="U581" s="95"/>
      <c r="V581" s="95"/>
      <c r="W581" s="95"/>
      <c r="X581" s="95"/>
    </row>
    <row r="582" spans="1:24" ht="21" customHeight="1">
      <c r="A582" s="4"/>
      <c r="B582" s="58"/>
      <c r="C582" s="58"/>
      <c r="D582" s="74"/>
      <c r="E582" s="16"/>
      <c r="F582" s="90"/>
      <c r="G582" s="42">
        <v>10000</v>
      </c>
      <c r="H582" s="30">
        <v>0.08</v>
      </c>
      <c r="I582" s="24">
        <f>E582+F582</f>
        <v>0</v>
      </c>
      <c r="J582" s="2">
        <f>I582-H582</f>
        <v>-0.08</v>
      </c>
      <c r="K582" s="2">
        <f>I582+H584</f>
        <v>0.1</v>
      </c>
      <c r="L582" s="47"/>
      <c r="M582" s="47"/>
      <c r="N582" s="1" t="str">
        <f>IF(M582="○",H582*G582,IF(M582="×",-H582*G582,""))</f>
        <v/>
      </c>
      <c r="O582" s="1" t="str">
        <f>IF(L582&lt;&gt;"",IF(M582="○",100,IF(M582="×",-100,"")),"")</f>
        <v/>
      </c>
      <c r="P582" s="45" t="str">
        <f>IF(M582="○","勝",IF(M582="×","敗",""))</f>
        <v/>
      </c>
      <c r="Q582" s="176"/>
      <c r="R582" s="142"/>
      <c r="S582" s="142"/>
      <c r="T582" s="139"/>
      <c r="U582" s="95">
        <f>IF(AND(V582="",W582="")=TRUE,0,IF(AND(V582="勝",W582="敗")=TRUE,1,IF(AND(W582="勝",V582="敗")=TRUE,1,IF(AND(V582="勝",W582="")=TRUE,2,IF(AND(W582="勝",V582="")=TRUE,2,IF(AND(V582="敗",W582="")=TRUE,3,IF(AND(W582="敗",V582="")=TRUE,3,0)))))))</f>
        <v>0</v>
      </c>
      <c r="V582" s="95" t="str">
        <f>IF(L582="","",P582)</f>
        <v/>
      </c>
      <c r="W582" s="95" t="str">
        <f>IF(L584="","",P584)</f>
        <v/>
      </c>
      <c r="X582" s="95"/>
    </row>
    <row r="583" spans="1:24" ht="21" customHeight="1">
      <c r="A583" s="5">
        <f>A579+1</f>
        <v>144</v>
      </c>
      <c r="B583" s="59"/>
      <c r="C583" s="60" t="str">
        <f>IF(B583="","",TEXT(B583,"(aaa)"))</f>
        <v/>
      </c>
      <c r="D583" s="89" t="s">
        <v>26</v>
      </c>
      <c r="E583" s="27" t="s">
        <v>32</v>
      </c>
      <c r="F583" s="89"/>
      <c r="G583" s="87" t="s">
        <v>28</v>
      </c>
      <c r="H583" s="37" t="s">
        <v>11</v>
      </c>
      <c r="I583" s="83" t="s">
        <v>20</v>
      </c>
      <c r="J583" s="84" t="s">
        <v>21</v>
      </c>
      <c r="K583" s="84" t="s">
        <v>22</v>
      </c>
      <c r="L583" s="85" t="s">
        <v>14</v>
      </c>
      <c r="M583" s="48"/>
      <c r="N583" s="1"/>
      <c r="O583" s="94" t="str">
        <f>IF(AND(O582="",O584="")=TRUE,"",V583/SUM(V583:X583)*100)</f>
        <v/>
      </c>
      <c r="P583" s="45" t="str">
        <f>IF(AND(L582="",L584="")=TRUE,"",V583&amp;"勝"&amp;W583&amp;"敗"&amp;X583&amp;"引")</f>
        <v/>
      </c>
      <c r="Q583" s="137"/>
      <c r="R583" s="138"/>
      <c r="S583" s="138"/>
      <c r="T583" s="139"/>
      <c r="U583" s="95"/>
      <c r="V583" s="95">
        <f>IF(U582=2,V579+1,IF(U582=0,0,V579))</f>
        <v>0</v>
      </c>
      <c r="W583" s="95">
        <f>IF(U582=3,W579+1,IF(U582=0,0,W579))</f>
        <v>0</v>
      </c>
      <c r="X583" s="95">
        <f>IF(U582=1,X579+1,X579)</f>
        <v>0</v>
      </c>
    </row>
    <row r="584" spans="1:24" ht="21" customHeight="1" thickBot="1">
      <c r="A584" s="6"/>
      <c r="B584" s="7"/>
      <c r="C584" s="7"/>
      <c r="D584" s="75"/>
      <c r="E584" s="17"/>
      <c r="F584" s="91"/>
      <c r="G584" s="108">
        <v>10000</v>
      </c>
      <c r="H584" s="92">
        <v>0.1</v>
      </c>
      <c r="I584" s="56">
        <f>E584+F584</f>
        <v>0</v>
      </c>
      <c r="J584" s="57">
        <f>I584+H582</f>
        <v>0.08</v>
      </c>
      <c r="K584" s="57">
        <f>I584-H584</f>
        <v>-0.1</v>
      </c>
      <c r="L584" s="53"/>
      <c r="M584" s="53"/>
      <c r="N584" s="8"/>
      <c r="O584" s="8" t="str">
        <f>IF(L584&lt;&gt;"",IF(M584="○",100,IF(M584="×",-100,"")),"")</f>
        <v/>
      </c>
      <c r="P584" s="54" t="str">
        <f>IF(M584="○","勝",IF(M584="×","敗",""))</f>
        <v/>
      </c>
      <c r="U584" s="95"/>
      <c r="V584" s="95"/>
      <c r="W584" s="95"/>
      <c r="X584" s="95"/>
    </row>
    <row r="585" spans="1:24" ht="21" customHeight="1">
      <c r="A585" s="26" t="s">
        <v>0</v>
      </c>
      <c r="B585" s="38" t="s">
        <v>33</v>
      </c>
      <c r="C585" s="38" t="s">
        <v>34</v>
      </c>
      <c r="D585" s="88" t="s">
        <v>26</v>
      </c>
      <c r="E585" s="25" t="s">
        <v>31</v>
      </c>
      <c r="F585" s="88" t="s">
        <v>27</v>
      </c>
      <c r="G585" s="86" t="s">
        <v>28</v>
      </c>
      <c r="H585" s="18" t="s">
        <v>10</v>
      </c>
      <c r="I585" s="41" t="s">
        <v>19</v>
      </c>
      <c r="J585" s="40" t="s">
        <v>21</v>
      </c>
      <c r="K585" s="40" t="s">
        <v>22</v>
      </c>
      <c r="L585" s="82" t="s">
        <v>14</v>
      </c>
      <c r="M585" s="36" t="s">
        <v>15</v>
      </c>
      <c r="N585" s="33" t="s">
        <v>16</v>
      </c>
      <c r="O585" s="33" t="s">
        <v>12</v>
      </c>
      <c r="P585" s="34" t="s">
        <v>13</v>
      </c>
      <c r="Q585" s="176"/>
      <c r="R585" s="138"/>
      <c r="S585" s="138"/>
      <c r="T585" s="139"/>
      <c r="U585" s="95"/>
      <c r="V585" s="95"/>
      <c r="W585" s="95"/>
      <c r="X585" s="95"/>
    </row>
    <row r="586" spans="1:24" ht="21" customHeight="1">
      <c r="A586" s="4"/>
      <c r="B586" s="58"/>
      <c r="C586" s="58"/>
      <c r="D586" s="74"/>
      <c r="E586" s="16"/>
      <c r="F586" s="90"/>
      <c r="G586" s="42">
        <v>10000</v>
      </c>
      <c r="H586" s="30">
        <v>0.08</v>
      </c>
      <c r="I586" s="24">
        <f>E586+F586</f>
        <v>0</v>
      </c>
      <c r="J586" s="2">
        <f>I586-H586</f>
        <v>-0.08</v>
      </c>
      <c r="K586" s="2">
        <f>I586+H588</f>
        <v>0.1</v>
      </c>
      <c r="L586" s="47"/>
      <c r="M586" s="47"/>
      <c r="N586" s="1" t="str">
        <f>IF(M586="○",H586*G586,IF(M586="×",-H586*G586,""))</f>
        <v/>
      </c>
      <c r="O586" s="1" t="str">
        <f>IF(L586&lt;&gt;"",IF(M586="○",100,IF(M586="×",-100,"")),"")</f>
        <v/>
      </c>
      <c r="P586" s="45" t="str">
        <f>IF(M586="○","勝",IF(M586="×","敗",""))</f>
        <v/>
      </c>
      <c r="Q586" s="176"/>
      <c r="R586" s="142"/>
      <c r="S586" s="142"/>
      <c r="T586" s="139"/>
      <c r="U586" s="95">
        <f>IF(AND(V586="",W586="")=TRUE,0,IF(AND(V586="勝",W586="敗")=TRUE,1,IF(AND(W586="勝",V586="敗")=TRUE,1,IF(AND(V586="勝",W586="")=TRUE,2,IF(AND(W586="勝",V586="")=TRUE,2,IF(AND(V586="敗",W586="")=TRUE,3,IF(AND(W586="敗",V586="")=TRUE,3,0)))))))</f>
        <v>0</v>
      </c>
      <c r="V586" s="95" t="str">
        <f>IF(L586="","",P586)</f>
        <v/>
      </c>
      <c r="W586" s="95" t="str">
        <f>IF(L588="","",P588)</f>
        <v/>
      </c>
      <c r="X586" s="95"/>
    </row>
    <row r="587" spans="1:24" ht="21" customHeight="1">
      <c r="A587" s="5">
        <f>A583+1</f>
        <v>145</v>
      </c>
      <c r="B587" s="59"/>
      <c r="C587" s="60" t="str">
        <f>IF(B587="","",TEXT(B587,"(aaa)"))</f>
        <v/>
      </c>
      <c r="D587" s="89" t="s">
        <v>26</v>
      </c>
      <c r="E587" s="27" t="s">
        <v>32</v>
      </c>
      <c r="F587" s="89"/>
      <c r="G587" s="87" t="s">
        <v>28</v>
      </c>
      <c r="H587" s="37" t="s">
        <v>11</v>
      </c>
      <c r="I587" s="83" t="s">
        <v>20</v>
      </c>
      <c r="J587" s="84" t="s">
        <v>21</v>
      </c>
      <c r="K587" s="84" t="s">
        <v>22</v>
      </c>
      <c r="L587" s="85" t="s">
        <v>14</v>
      </c>
      <c r="M587" s="48"/>
      <c r="N587" s="1"/>
      <c r="O587" s="94" t="str">
        <f>IF(AND(O586="",O588="")=TRUE,"",V587/SUM(V587:X587)*100)</f>
        <v/>
      </c>
      <c r="P587" s="45" t="str">
        <f>IF(AND(L586="",L588="")=TRUE,"",V587&amp;"勝"&amp;W587&amp;"敗"&amp;X587&amp;"引")</f>
        <v/>
      </c>
      <c r="Q587" s="137"/>
      <c r="R587" s="138"/>
      <c r="S587" s="138"/>
      <c r="T587" s="139"/>
      <c r="U587" s="95"/>
      <c r="V587" s="95">
        <f>IF(U586=2,V583+1,IF(U586=0,0,V583))</f>
        <v>0</v>
      </c>
      <c r="W587" s="95">
        <f>IF(U586=3,W583+1,IF(U586=0,0,W583))</f>
        <v>0</v>
      </c>
      <c r="X587" s="95">
        <f>IF(U586=1,X583+1,X583)</f>
        <v>0</v>
      </c>
    </row>
    <row r="588" spans="1:24" ht="21" customHeight="1" thickBot="1">
      <c r="A588" s="6"/>
      <c r="B588" s="7"/>
      <c r="C588" s="7"/>
      <c r="D588" s="75"/>
      <c r="E588" s="17"/>
      <c r="F588" s="91"/>
      <c r="G588" s="108">
        <v>10000</v>
      </c>
      <c r="H588" s="92">
        <v>0.1</v>
      </c>
      <c r="I588" s="56">
        <f>E588+F588</f>
        <v>0</v>
      </c>
      <c r="J588" s="57">
        <f>I588+H586</f>
        <v>0.08</v>
      </c>
      <c r="K588" s="57">
        <f>I588-H588</f>
        <v>-0.1</v>
      </c>
      <c r="L588" s="53"/>
      <c r="M588" s="53"/>
      <c r="N588" s="8"/>
      <c r="O588" s="8" t="str">
        <f>IF(L588&lt;&gt;"",IF(M588="○",100,IF(M588="×",-100,"")),"")</f>
        <v/>
      </c>
      <c r="P588" s="54" t="str">
        <f>IF(M588="○","勝",IF(M588="×","敗",""))</f>
        <v/>
      </c>
      <c r="U588" s="95"/>
      <c r="V588" s="95"/>
      <c r="W588" s="95"/>
      <c r="X588" s="95"/>
    </row>
    <row r="589" spans="1:24" ht="21" customHeight="1">
      <c r="A589" s="26" t="s">
        <v>0</v>
      </c>
      <c r="B589" s="38" t="s">
        <v>33</v>
      </c>
      <c r="C589" s="38" t="s">
        <v>34</v>
      </c>
      <c r="D589" s="88" t="s">
        <v>26</v>
      </c>
      <c r="E589" s="25" t="s">
        <v>31</v>
      </c>
      <c r="F589" s="88" t="s">
        <v>27</v>
      </c>
      <c r="G589" s="86" t="s">
        <v>28</v>
      </c>
      <c r="H589" s="18" t="s">
        <v>10</v>
      </c>
      <c r="I589" s="41" t="s">
        <v>19</v>
      </c>
      <c r="J589" s="40" t="s">
        <v>21</v>
      </c>
      <c r="K589" s="40" t="s">
        <v>22</v>
      </c>
      <c r="L589" s="82" t="s">
        <v>14</v>
      </c>
      <c r="M589" s="36" t="s">
        <v>15</v>
      </c>
      <c r="N589" s="33" t="s">
        <v>16</v>
      </c>
      <c r="O589" s="33" t="s">
        <v>12</v>
      </c>
      <c r="P589" s="34" t="s">
        <v>13</v>
      </c>
      <c r="Q589" s="176"/>
      <c r="R589" s="138"/>
      <c r="S589" s="138"/>
      <c r="T589" s="139"/>
      <c r="U589" s="95"/>
      <c r="V589" s="95"/>
      <c r="W589" s="95"/>
      <c r="X589" s="95"/>
    </row>
    <row r="590" spans="1:24" ht="21" customHeight="1">
      <c r="A590" s="4"/>
      <c r="B590" s="58"/>
      <c r="C590" s="58"/>
      <c r="D590" s="74"/>
      <c r="E590" s="16"/>
      <c r="F590" s="90"/>
      <c r="G590" s="42">
        <v>10000</v>
      </c>
      <c r="H590" s="30">
        <v>0.08</v>
      </c>
      <c r="I590" s="24">
        <f>E590+F590</f>
        <v>0</v>
      </c>
      <c r="J590" s="2">
        <f>I590-H590</f>
        <v>-0.08</v>
      </c>
      <c r="K590" s="2">
        <f>I590+H592</f>
        <v>0.1</v>
      </c>
      <c r="L590" s="47"/>
      <c r="M590" s="47"/>
      <c r="N590" s="1" t="str">
        <f>IF(M590="○",H590*G590,IF(M590="×",-H590*G590,""))</f>
        <v/>
      </c>
      <c r="O590" s="1" t="str">
        <f>IF(L590&lt;&gt;"",IF(M590="○",100,IF(M590="×",-100,"")),"")</f>
        <v/>
      </c>
      <c r="P590" s="45" t="str">
        <f>IF(M590="○","勝",IF(M590="×","敗",""))</f>
        <v/>
      </c>
      <c r="Q590" s="176"/>
      <c r="R590" s="142"/>
      <c r="S590" s="142"/>
      <c r="T590" s="139"/>
      <c r="U590" s="95">
        <f>IF(AND(V590="",W590="")=TRUE,0,IF(AND(V590="勝",W590="敗")=TRUE,1,IF(AND(W590="勝",V590="敗")=TRUE,1,IF(AND(V590="勝",W590="")=TRUE,2,IF(AND(W590="勝",V590="")=TRUE,2,IF(AND(V590="敗",W590="")=TRUE,3,IF(AND(W590="敗",V590="")=TRUE,3,0)))))))</f>
        <v>0</v>
      </c>
      <c r="V590" s="95" t="str">
        <f>IF(L590="","",P590)</f>
        <v/>
      </c>
      <c r="W590" s="95" t="str">
        <f>IF(L592="","",P592)</f>
        <v/>
      </c>
      <c r="X590" s="95"/>
    </row>
    <row r="591" spans="1:24" ht="21" customHeight="1">
      <c r="A591" s="5">
        <f>A587+1</f>
        <v>146</v>
      </c>
      <c r="B591" s="59"/>
      <c r="C591" s="60" t="str">
        <f>IF(B591="","",TEXT(B591,"(aaa)"))</f>
        <v/>
      </c>
      <c r="D591" s="89" t="s">
        <v>26</v>
      </c>
      <c r="E591" s="27" t="s">
        <v>32</v>
      </c>
      <c r="F591" s="89"/>
      <c r="G591" s="87" t="s">
        <v>28</v>
      </c>
      <c r="H591" s="37" t="s">
        <v>11</v>
      </c>
      <c r="I591" s="83" t="s">
        <v>20</v>
      </c>
      <c r="J591" s="84" t="s">
        <v>21</v>
      </c>
      <c r="K591" s="84" t="s">
        <v>22</v>
      </c>
      <c r="L591" s="85" t="s">
        <v>14</v>
      </c>
      <c r="M591" s="48"/>
      <c r="N591" s="1"/>
      <c r="O591" s="94" t="str">
        <f>IF(AND(O590="",O592="")=TRUE,"",V591/SUM(V591:X591)*100)</f>
        <v/>
      </c>
      <c r="P591" s="45" t="str">
        <f>IF(AND(L590="",L592="")=TRUE,"",V591&amp;"勝"&amp;W591&amp;"敗"&amp;X591&amp;"引")</f>
        <v/>
      </c>
      <c r="Q591" s="137"/>
      <c r="R591" s="138"/>
      <c r="S591" s="138"/>
      <c r="T591" s="139"/>
      <c r="U591" s="95"/>
      <c r="V591" s="95">
        <f>IF(U590=2,V587+1,IF(U590=0,0,V587))</f>
        <v>0</v>
      </c>
      <c r="W591" s="95">
        <f>IF(U590=3,W587+1,IF(U590=0,0,W587))</f>
        <v>0</v>
      </c>
      <c r="X591" s="95">
        <f>IF(U590=1,X587+1,X587)</f>
        <v>0</v>
      </c>
    </row>
    <row r="592" spans="1:24" ht="21" customHeight="1" thickBot="1">
      <c r="A592" s="6"/>
      <c r="B592" s="7"/>
      <c r="C592" s="7"/>
      <c r="D592" s="75"/>
      <c r="E592" s="17"/>
      <c r="F592" s="91"/>
      <c r="G592" s="108">
        <v>10000</v>
      </c>
      <c r="H592" s="92">
        <v>0.1</v>
      </c>
      <c r="I592" s="56">
        <f>E592+F592</f>
        <v>0</v>
      </c>
      <c r="J592" s="57">
        <f>I592+H590</f>
        <v>0.08</v>
      </c>
      <c r="K592" s="57">
        <f>I592-H592</f>
        <v>-0.1</v>
      </c>
      <c r="L592" s="53"/>
      <c r="M592" s="53"/>
      <c r="N592" s="8"/>
      <c r="O592" s="8" t="str">
        <f>IF(L592&lt;&gt;"",IF(M592="○",100,IF(M592="×",-100,"")),"")</f>
        <v/>
      </c>
      <c r="P592" s="54" t="str">
        <f>IF(M592="○","勝",IF(M592="×","敗",""))</f>
        <v/>
      </c>
      <c r="U592" s="95"/>
      <c r="V592" s="95"/>
      <c r="W592" s="95"/>
      <c r="X592" s="95"/>
    </row>
    <row r="593" spans="1:24" ht="21" customHeight="1">
      <c r="A593" s="26" t="s">
        <v>0</v>
      </c>
      <c r="B593" s="38" t="s">
        <v>33</v>
      </c>
      <c r="C593" s="38" t="s">
        <v>34</v>
      </c>
      <c r="D593" s="88" t="s">
        <v>26</v>
      </c>
      <c r="E593" s="25" t="s">
        <v>31</v>
      </c>
      <c r="F593" s="88" t="s">
        <v>27</v>
      </c>
      <c r="G593" s="86" t="s">
        <v>28</v>
      </c>
      <c r="H593" s="18" t="s">
        <v>10</v>
      </c>
      <c r="I593" s="41" t="s">
        <v>19</v>
      </c>
      <c r="J593" s="40" t="s">
        <v>21</v>
      </c>
      <c r="K593" s="40" t="s">
        <v>22</v>
      </c>
      <c r="L593" s="82" t="s">
        <v>14</v>
      </c>
      <c r="M593" s="36" t="s">
        <v>15</v>
      </c>
      <c r="N593" s="33" t="s">
        <v>16</v>
      </c>
      <c r="O593" s="33" t="s">
        <v>12</v>
      </c>
      <c r="P593" s="34" t="s">
        <v>13</v>
      </c>
      <c r="Q593" s="176"/>
      <c r="R593" s="138"/>
      <c r="S593" s="138"/>
      <c r="T593" s="139"/>
      <c r="U593" s="95"/>
      <c r="V593" s="95"/>
      <c r="W593" s="95"/>
      <c r="X593" s="95"/>
    </row>
    <row r="594" spans="1:24" ht="21" customHeight="1">
      <c r="A594" s="4"/>
      <c r="B594" s="58"/>
      <c r="C594" s="58"/>
      <c r="D594" s="74"/>
      <c r="E594" s="16"/>
      <c r="F594" s="90"/>
      <c r="G594" s="42">
        <v>10000</v>
      </c>
      <c r="H594" s="30">
        <v>0.08</v>
      </c>
      <c r="I594" s="24">
        <f>E594+F594</f>
        <v>0</v>
      </c>
      <c r="J594" s="2">
        <f>I594-H594</f>
        <v>-0.08</v>
      </c>
      <c r="K594" s="2">
        <f>I594+H596</f>
        <v>0.1</v>
      </c>
      <c r="L594" s="47"/>
      <c r="M594" s="47"/>
      <c r="N594" s="1" t="str">
        <f>IF(M594="○",H594*G594,IF(M594="×",-H594*G594,""))</f>
        <v/>
      </c>
      <c r="O594" s="1" t="str">
        <f>IF(L594&lt;&gt;"",IF(M594="○",100,IF(M594="×",-100,"")),"")</f>
        <v/>
      </c>
      <c r="P594" s="45" t="str">
        <f>IF(M594="○","勝",IF(M594="×","敗",""))</f>
        <v/>
      </c>
      <c r="Q594" s="176"/>
      <c r="R594" s="142"/>
      <c r="S594" s="142"/>
      <c r="T594" s="139"/>
      <c r="U594" s="95">
        <f>IF(AND(V594="",W594="")=TRUE,0,IF(AND(V594="勝",W594="敗")=TRUE,1,IF(AND(W594="勝",V594="敗")=TRUE,1,IF(AND(V594="勝",W594="")=TRUE,2,IF(AND(W594="勝",V594="")=TRUE,2,IF(AND(V594="敗",W594="")=TRUE,3,IF(AND(W594="敗",V594="")=TRUE,3,0)))))))</f>
        <v>0</v>
      </c>
      <c r="V594" s="95" t="str">
        <f>IF(L594="","",P594)</f>
        <v/>
      </c>
      <c r="W594" s="95" t="str">
        <f>IF(L596="","",P596)</f>
        <v/>
      </c>
      <c r="X594" s="95"/>
    </row>
    <row r="595" spans="1:24" ht="21" customHeight="1">
      <c r="A595" s="5">
        <f>A591+1</f>
        <v>147</v>
      </c>
      <c r="B595" s="59"/>
      <c r="C595" s="60" t="str">
        <f>IF(B595="","",TEXT(B595,"(aaa)"))</f>
        <v/>
      </c>
      <c r="D595" s="89" t="s">
        <v>26</v>
      </c>
      <c r="E595" s="27" t="s">
        <v>32</v>
      </c>
      <c r="F595" s="89"/>
      <c r="G595" s="87" t="s">
        <v>28</v>
      </c>
      <c r="H595" s="37" t="s">
        <v>11</v>
      </c>
      <c r="I595" s="83" t="s">
        <v>20</v>
      </c>
      <c r="J595" s="84" t="s">
        <v>21</v>
      </c>
      <c r="K595" s="84" t="s">
        <v>22</v>
      </c>
      <c r="L595" s="85" t="s">
        <v>14</v>
      </c>
      <c r="M595" s="48"/>
      <c r="N595" s="1"/>
      <c r="O595" s="94" t="str">
        <f>IF(AND(O594="",O596="")=TRUE,"",V595/SUM(V595:X595)*100)</f>
        <v/>
      </c>
      <c r="P595" s="45" t="str">
        <f>IF(AND(L594="",L596="")=TRUE,"",V595&amp;"勝"&amp;W595&amp;"敗"&amp;X595&amp;"引")</f>
        <v/>
      </c>
      <c r="Q595" s="137"/>
      <c r="R595" s="138"/>
      <c r="S595" s="138"/>
      <c r="T595" s="139"/>
      <c r="U595" s="95"/>
      <c r="V595" s="95">
        <f>IF(U594=2,V591+1,IF(U594=0,0,V591))</f>
        <v>0</v>
      </c>
      <c r="W595" s="95">
        <f>IF(U594=3,W591+1,IF(U594=0,0,W591))</f>
        <v>0</v>
      </c>
      <c r="X595" s="95">
        <f>IF(U594=1,X591+1,X591)</f>
        <v>0</v>
      </c>
    </row>
    <row r="596" spans="1:24" ht="21" customHeight="1" thickBot="1">
      <c r="A596" s="6"/>
      <c r="B596" s="7"/>
      <c r="C596" s="7"/>
      <c r="D596" s="75"/>
      <c r="E596" s="17"/>
      <c r="F596" s="91"/>
      <c r="G596" s="108">
        <v>10000</v>
      </c>
      <c r="H596" s="92">
        <v>0.1</v>
      </c>
      <c r="I596" s="56">
        <f>E596+F596</f>
        <v>0</v>
      </c>
      <c r="J596" s="57">
        <f>I596+H594</f>
        <v>0.08</v>
      </c>
      <c r="K596" s="57">
        <f>I596-H596</f>
        <v>-0.1</v>
      </c>
      <c r="L596" s="53"/>
      <c r="M596" s="53"/>
      <c r="N596" s="8"/>
      <c r="O596" s="8" t="str">
        <f>IF(L596&lt;&gt;"",IF(M596="○",100,IF(M596="×",-100,"")),"")</f>
        <v/>
      </c>
      <c r="P596" s="54" t="str">
        <f>IF(M596="○","勝",IF(M596="×","敗",""))</f>
        <v/>
      </c>
      <c r="U596" s="95"/>
      <c r="V596" s="95"/>
      <c r="W596" s="95"/>
      <c r="X596" s="95"/>
    </row>
    <row r="597" spans="1:24" ht="21" customHeight="1">
      <c r="A597" s="26" t="s">
        <v>0</v>
      </c>
      <c r="B597" s="38" t="s">
        <v>33</v>
      </c>
      <c r="C597" s="38" t="s">
        <v>34</v>
      </c>
      <c r="D597" s="88" t="s">
        <v>26</v>
      </c>
      <c r="E597" s="25" t="s">
        <v>31</v>
      </c>
      <c r="F597" s="88" t="s">
        <v>27</v>
      </c>
      <c r="G597" s="86" t="s">
        <v>28</v>
      </c>
      <c r="H597" s="18" t="s">
        <v>10</v>
      </c>
      <c r="I597" s="41" t="s">
        <v>19</v>
      </c>
      <c r="J597" s="40" t="s">
        <v>21</v>
      </c>
      <c r="K597" s="40" t="s">
        <v>22</v>
      </c>
      <c r="L597" s="82" t="s">
        <v>14</v>
      </c>
      <c r="M597" s="36" t="s">
        <v>15</v>
      </c>
      <c r="N597" s="33" t="s">
        <v>16</v>
      </c>
      <c r="O597" s="33" t="s">
        <v>12</v>
      </c>
      <c r="P597" s="34" t="s">
        <v>13</v>
      </c>
      <c r="Q597" s="176"/>
      <c r="R597" s="138"/>
      <c r="S597" s="138"/>
      <c r="T597" s="139"/>
      <c r="U597" s="95"/>
      <c r="V597" s="95"/>
      <c r="W597" s="95"/>
      <c r="X597" s="95"/>
    </row>
    <row r="598" spans="1:24" ht="21" customHeight="1">
      <c r="A598" s="4"/>
      <c r="B598" s="58"/>
      <c r="C598" s="58"/>
      <c r="D598" s="74"/>
      <c r="E598" s="16"/>
      <c r="F598" s="90"/>
      <c r="G598" s="42">
        <v>10000</v>
      </c>
      <c r="H598" s="30">
        <v>0.08</v>
      </c>
      <c r="I598" s="24">
        <f>E598+F598</f>
        <v>0</v>
      </c>
      <c r="J598" s="2">
        <f>I598-H598</f>
        <v>-0.08</v>
      </c>
      <c r="K598" s="2">
        <f>I598+H600</f>
        <v>0.1</v>
      </c>
      <c r="L598" s="47"/>
      <c r="M598" s="47"/>
      <c r="N598" s="1" t="str">
        <f>IF(M598="○",H598*G598,IF(M598="×",-H598*G598,""))</f>
        <v/>
      </c>
      <c r="O598" s="1" t="str">
        <f>IF(L598&lt;&gt;"",IF(M598="○",100,IF(M598="×",-100,"")),"")</f>
        <v/>
      </c>
      <c r="P598" s="45" t="str">
        <f>IF(M598="○","勝",IF(M598="×","敗",""))</f>
        <v/>
      </c>
      <c r="Q598" s="176"/>
      <c r="R598" s="142"/>
      <c r="S598" s="142"/>
      <c r="T598" s="139"/>
      <c r="U598" s="95">
        <f>IF(AND(V598="",W598="")=TRUE,0,IF(AND(V598="勝",W598="敗")=TRUE,1,IF(AND(W598="勝",V598="敗")=TRUE,1,IF(AND(V598="勝",W598="")=TRUE,2,IF(AND(W598="勝",V598="")=TRUE,2,IF(AND(V598="敗",W598="")=TRUE,3,IF(AND(W598="敗",V598="")=TRUE,3,0)))))))</f>
        <v>0</v>
      </c>
      <c r="V598" s="95" t="str">
        <f>IF(L598="","",P598)</f>
        <v/>
      </c>
      <c r="W598" s="95" t="str">
        <f>IF(L600="","",P600)</f>
        <v/>
      </c>
      <c r="X598" s="95"/>
    </row>
    <row r="599" spans="1:24" ht="21" customHeight="1">
      <c r="A599" s="5">
        <f>A595+1</f>
        <v>148</v>
      </c>
      <c r="B599" s="59"/>
      <c r="C599" s="60" t="str">
        <f>IF(B599="","",TEXT(B599,"(aaa)"))</f>
        <v/>
      </c>
      <c r="D599" s="89" t="s">
        <v>26</v>
      </c>
      <c r="E599" s="27" t="s">
        <v>32</v>
      </c>
      <c r="F599" s="89"/>
      <c r="G599" s="87" t="s">
        <v>28</v>
      </c>
      <c r="H599" s="37" t="s">
        <v>11</v>
      </c>
      <c r="I599" s="83" t="s">
        <v>20</v>
      </c>
      <c r="J599" s="84" t="s">
        <v>21</v>
      </c>
      <c r="K599" s="84" t="s">
        <v>22</v>
      </c>
      <c r="L599" s="85" t="s">
        <v>14</v>
      </c>
      <c r="M599" s="48"/>
      <c r="N599" s="1"/>
      <c r="O599" s="94" t="str">
        <f>IF(AND(O598="",O600="")=TRUE,"",V599/SUM(V599:X599)*100)</f>
        <v/>
      </c>
      <c r="P599" s="45" t="str">
        <f>IF(AND(L598="",L600="")=TRUE,"",V599&amp;"勝"&amp;W599&amp;"敗"&amp;X599&amp;"引")</f>
        <v/>
      </c>
      <c r="Q599" s="137"/>
      <c r="R599" s="138"/>
      <c r="S599" s="138"/>
      <c r="T599" s="139"/>
      <c r="U599" s="95"/>
      <c r="V599" s="95">
        <f>IF(U598=2,V595+1,IF(U598=0,0,V595))</f>
        <v>0</v>
      </c>
      <c r="W599" s="95">
        <f>IF(U598=3,W595+1,IF(U598=0,0,W595))</f>
        <v>0</v>
      </c>
      <c r="X599" s="95">
        <f>IF(U598=1,X595+1,X595)</f>
        <v>0</v>
      </c>
    </row>
    <row r="600" spans="1:24" ht="21" customHeight="1" thickBot="1">
      <c r="A600" s="6"/>
      <c r="B600" s="7"/>
      <c r="C600" s="7"/>
      <c r="D600" s="75"/>
      <c r="E600" s="17"/>
      <c r="F600" s="91"/>
      <c r="G600" s="108">
        <v>10000</v>
      </c>
      <c r="H600" s="92">
        <v>0.1</v>
      </c>
      <c r="I600" s="56">
        <f>E600+F600</f>
        <v>0</v>
      </c>
      <c r="J600" s="57">
        <f>I600+H598</f>
        <v>0.08</v>
      </c>
      <c r="K600" s="57">
        <f>I600-H600</f>
        <v>-0.1</v>
      </c>
      <c r="L600" s="53"/>
      <c r="M600" s="53"/>
      <c r="N600" s="8"/>
      <c r="O600" s="8" t="str">
        <f>IF(L600&lt;&gt;"",IF(M600="○",100,IF(M600="×",-100,"")),"")</f>
        <v/>
      </c>
      <c r="P600" s="54" t="str">
        <f>IF(M600="○","勝",IF(M600="×","敗",""))</f>
        <v/>
      </c>
      <c r="U600" s="95"/>
      <c r="V600" s="95"/>
      <c r="W600" s="95"/>
      <c r="X600" s="95"/>
    </row>
    <row r="601" spans="1:24" ht="21" customHeight="1">
      <c r="A601" s="26" t="s">
        <v>0</v>
      </c>
      <c r="B601" s="38" t="s">
        <v>33</v>
      </c>
      <c r="C601" s="38" t="s">
        <v>34</v>
      </c>
      <c r="D601" s="88" t="s">
        <v>26</v>
      </c>
      <c r="E601" s="25" t="s">
        <v>31</v>
      </c>
      <c r="F601" s="88" t="s">
        <v>27</v>
      </c>
      <c r="G601" s="86" t="s">
        <v>28</v>
      </c>
      <c r="H601" s="18" t="s">
        <v>10</v>
      </c>
      <c r="I601" s="41" t="s">
        <v>19</v>
      </c>
      <c r="J601" s="40" t="s">
        <v>21</v>
      </c>
      <c r="K601" s="40" t="s">
        <v>22</v>
      </c>
      <c r="L601" s="82" t="s">
        <v>14</v>
      </c>
      <c r="M601" s="36" t="s">
        <v>15</v>
      </c>
      <c r="N601" s="33" t="s">
        <v>16</v>
      </c>
      <c r="O601" s="33" t="s">
        <v>12</v>
      </c>
      <c r="P601" s="34" t="s">
        <v>13</v>
      </c>
      <c r="Q601" s="176"/>
      <c r="R601" s="138"/>
      <c r="S601" s="138"/>
      <c r="T601" s="139"/>
      <c r="U601" s="95"/>
      <c r="V601" s="95"/>
      <c r="W601" s="95"/>
      <c r="X601" s="95"/>
    </row>
    <row r="602" spans="1:24" ht="21" customHeight="1">
      <c r="A602" s="4"/>
      <c r="B602" s="58"/>
      <c r="C602" s="58"/>
      <c r="D602" s="74"/>
      <c r="E602" s="16"/>
      <c r="F602" s="90"/>
      <c r="G602" s="42">
        <v>10000</v>
      </c>
      <c r="H602" s="30">
        <v>0.08</v>
      </c>
      <c r="I602" s="24">
        <f>E602+F602</f>
        <v>0</v>
      </c>
      <c r="J602" s="2">
        <f>I602-H602</f>
        <v>-0.08</v>
      </c>
      <c r="K602" s="2">
        <f>I602+H604</f>
        <v>0.1</v>
      </c>
      <c r="L602" s="47"/>
      <c r="M602" s="47"/>
      <c r="N602" s="1" t="str">
        <f>IF(M602="○",H602*G602,IF(M602="×",-H602*G602,""))</f>
        <v/>
      </c>
      <c r="O602" s="1" t="str">
        <f>IF(L602&lt;&gt;"",IF(M602="○",100,IF(M602="×",-100,"")),"")</f>
        <v/>
      </c>
      <c r="P602" s="45" t="str">
        <f>IF(M602="○","勝",IF(M602="×","敗",""))</f>
        <v/>
      </c>
      <c r="Q602" s="176"/>
      <c r="R602" s="142"/>
      <c r="S602" s="142"/>
      <c r="T602" s="139"/>
      <c r="U602" s="95">
        <f>IF(AND(V602="",W602="")=TRUE,0,IF(AND(V602="勝",W602="敗")=TRUE,1,IF(AND(W602="勝",V602="敗")=TRUE,1,IF(AND(V602="勝",W602="")=TRUE,2,IF(AND(W602="勝",V602="")=TRUE,2,IF(AND(V602="敗",W602="")=TRUE,3,IF(AND(W602="敗",V602="")=TRUE,3,0)))))))</f>
        <v>0</v>
      </c>
      <c r="V602" s="95" t="str">
        <f>IF(L602="","",P602)</f>
        <v/>
      </c>
      <c r="W602" s="95" t="str">
        <f>IF(L604="","",P604)</f>
        <v/>
      </c>
      <c r="X602" s="95"/>
    </row>
    <row r="603" spans="1:24" ht="21" customHeight="1">
      <c r="A603" s="5">
        <f>A599+1</f>
        <v>149</v>
      </c>
      <c r="B603" s="59"/>
      <c r="C603" s="60" t="str">
        <f>IF(B603="","",TEXT(B603,"(aaa)"))</f>
        <v/>
      </c>
      <c r="D603" s="89" t="s">
        <v>26</v>
      </c>
      <c r="E603" s="27" t="s">
        <v>32</v>
      </c>
      <c r="F603" s="89"/>
      <c r="G603" s="87" t="s">
        <v>28</v>
      </c>
      <c r="H603" s="37" t="s">
        <v>11</v>
      </c>
      <c r="I603" s="83" t="s">
        <v>20</v>
      </c>
      <c r="J603" s="84" t="s">
        <v>21</v>
      </c>
      <c r="K603" s="84" t="s">
        <v>22</v>
      </c>
      <c r="L603" s="85" t="s">
        <v>14</v>
      </c>
      <c r="M603" s="48"/>
      <c r="N603" s="1"/>
      <c r="O603" s="94" t="str">
        <f>IF(AND(O602="",O604="")=TRUE,"",V603/SUM(V603:X603)*100)</f>
        <v/>
      </c>
      <c r="P603" s="45" t="str">
        <f>IF(AND(L602="",L604="")=TRUE,"",V603&amp;"勝"&amp;W603&amp;"敗"&amp;X603&amp;"引")</f>
        <v/>
      </c>
      <c r="Q603" s="137"/>
      <c r="R603" s="138"/>
      <c r="S603" s="138"/>
      <c r="T603" s="139"/>
      <c r="U603" s="95"/>
      <c r="V603" s="95">
        <f>IF(U602=2,V599+1,IF(U602=0,0,V599))</f>
        <v>0</v>
      </c>
      <c r="W603" s="95">
        <f>IF(U602=3,W599+1,IF(U602=0,0,W599))</f>
        <v>0</v>
      </c>
      <c r="X603" s="95">
        <f>IF(U602=1,X599+1,X599)</f>
        <v>0</v>
      </c>
    </row>
    <row r="604" spans="1:24" ht="21" customHeight="1" thickBot="1">
      <c r="A604" s="6"/>
      <c r="B604" s="7"/>
      <c r="C604" s="7"/>
      <c r="D604" s="75"/>
      <c r="E604" s="17"/>
      <c r="F604" s="91"/>
      <c r="G604" s="108">
        <v>10000</v>
      </c>
      <c r="H604" s="92">
        <v>0.1</v>
      </c>
      <c r="I604" s="56">
        <f>E604+F604</f>
        <v>0</v>
      </c>
      <c r="J604" s="57">
        <f>I604+H602</f>
        <v>0.08</v>
      </c>
      <c r="K604" s="57">
        <f>I604-H604</f>
        <v>-0.1</v>
      </c>
      <c r="L604" s="53"/>
      <c r="M604" s="53"/>
      <c r="N604" s="8"/>
      <c r="O604" s="8" t="str">
        <f>IF(L604&lt;&gt;"",IF(M604="○",100,IF(M604="×",-100,"")),"")</f>
        <v/>
      </c>
      <c r="P604" s="54" t="str">
        <f>IF(M604="○","勝",IF(M604="×","敗",""))</f>
        <v/>
      </c>
      <c r="U604" s="95"/>
      <c r="V604" s="95"/>
      <c r="W604" s="95"/>
      <c r="X604" s="95"/>
    </row>
    <row r="605" spans="1:24" ht="21" customHeight="1">
      <c r="A605" s="26" t="s">
        <v>0</v>
      </c>
      <c r="B605" s="38" t="s">
        <v>33</v>
      </c>
      <c r="C605" s="38" t="s">
        <v>34</v>
      </c>
      <c r="D605" s="88" t="s">
        <v>26</v>
      </c>
      <c r="E605" s="25" t="s">
        <v>31</v>
      </c>
      <c r="F605" s="88" t="s">
        <v>27</v>
      </c>
      <c r="G605" s="86" t="s">
        <v>28</v>
      </c>
      <c r="H605" s="18" t="s">
        <v>10</v>
      </c>
      <c r="I605" s="41" t="s">
        <v>19</v>
      </c>
      <c r="J605" s="40" t="s">
        <v>21</v>
      </c>
      <c r="K605" s="40" t="s">
        <v>22</v>
      </c>
      <c r="L605" s="82" t="s">
        <v>14</v>
      </c>
      <c r="M605" s="36" t="s">
        <v>15</v>
      </c>
      <c r="N605" s="33" t="s">
        <v>16</v>
      </c>
      <c r="O605" s="33" t="s">
        <v>12</v>
      </c>
      <c r="P605" s="34" t="s">
        <v>13</v>
      </c>
      <c r="Q605" s="176"/>
      <c r="R605" s="138"/>
      <c r="S605" s="138"/>
      <c r="T605" s="139"/>
      <c r="U605" s="95"/>
      <c r="V605" s="95"/>
      <c r="W605" s="95"/>
      <c r="X605" s="95"/>
    </row>
    <row r="606" spans="1:24" ht="21" customHeight="1">
      <c r="A606" s="4"/>
      <c r="B606" s="58"/>
      <c r="C606" s="58"/>
      <c r="D606" s="74"/>
      <c r="E606" s="16"/>
      <c r="F606" s="90"/>
      <c r="G606" s="42">
        <v>10000</v>
      </c>
      <c r="H606" s="30">
        <v>0.08</v>
      </c>
      <c r="I606" s="24">
        <f>E606+F606</f>
        <v>0</v>
      </c>
      <c r="J606" s="2">
        <f>I606-H606</f>
        <v>-0.08</v>
      </c>
      <c r="K606" s="2">
        <f>I606+H608</f>
        <v>0.1</v>
      </c>
      <c r="L606" s="47"/>
      <c r="M606" s="47"/>
      <c r="N606" s="1" t="str">
        <f>IF(M606="○",H606*G606,IF(M606="×",-H606*G606,""))</f>
        <v/>
      </c>
      <c r="O606" s="1" t="str">
        <f>IF(L606&lt;&gt;"",IF(M606="○",100,IF(M606="×",-100,"")),"")</f>
        <v/>
      </c>
      <c r="P606" s="45" t="str">
        <f>IF(M606="○","勝",IF(M606="×","敗",""))</f>
        <v/>
      </c>
      <c r="Q606" s="176"/>
      <c r="R606" s="142"/>
      <c r="S606" s="142"/>
      <c r="T606" s="139"/>
      <c r="U606" s="95">
        <f>IF(AND(V606="",W606="")=TRUE,0,IF(AND(V606="勝",W606="敗")=TRUE,1,IF(AND(W606="勝",V606="敗")=TRUE,1,IF(AND(V606="勝",W606="")=TRUE,2,IF(AND(W606="勝",V606="")=TRUE,2,IF(AND(V606="敗",W606="")=TRUE,3,IF(AND(W606="敗",V606="")=TRUE,3,0)))))))</f>
        <v>0</v>
      </c>
      <c r="V606" s="95" t="str">
        <f>IF(L606="","",P606)</f>
        <v/>
      </c>
      <c r="W606" s="95" t="str">
        <f>IF(L608="","",P608)</f>
        <v/>
      </c>
      <c r="X606" s="95"/>
    </row>
    <row r="607" spans="1:24" ht="21" customHeight="1">
      <c r="A607" s="5">
        <f>A603+1</f>
        <v>150</v>
      </c>
      <c r="B607" s="59"/>
      <c r="C607" s="60" t="str">
        <f>IF(B607="","",TEXT(B607,"(aaa)"))</f>
        <v/>
      </c>
      <c r="D607" s="89" t="s">
        <v>26</v>
      </c>
      <c r="E607" s="27" t="s">
        <v>32</v>
      </c>
      <c r="F607" s="89"/>
      <c r="G607" s="87" t="s">
        <v>28</v>
      </c>
      <c r="H607" s="37" t="s">
        <v>11</v>
      </c>
      <c r="I607" s="83" t="s">
        <v>20</v>
      </c>
      <c r="J607" s="84" t="s">
        <v>21</v>
      </c>
      <c r="K607" s="84" t="s">
        <v>22</v>
      </c>
      <c r="L607" s="85" t="s">
        <v>14</v>
      </c>
      <c r="M607" s="48"/>
      <c r="N607" s="1"/>
      <c r="O607" s="94" t="str">
        <f>IF(AND(O606="",O608="")=TRUE,"",V607/SUM(V607:X607)*100)</f>
        <v/>
      </c>
      <c r="P607" s="45" t="str">
        <f>IF(AND(L606="",L608="")=TRUE,"",V607&amp;"勝"&amp;W607&amp;"敗"&amp;X607&amp;"引")</f>
        <v/>
      </c>
      <c r="Q607" s="137"/>
      <c r="R607" s="138"/>
      <c r="S607" s="138"/>
      <c r="T607" s="139"/>
      <c r="U607" s="95"/>
      <c r="V607" s="95">
        <f>IF(U606=2,V603+1,IF(U606=0,0,V603))</f>
        <v>0</v>
      </c>
      <c r="W607" s="95">
        <f>IF(U606=3,W603+1,IF(U606=0,0,W603))</f>
        <v>0</v>
      </c>
      <c r="X607" s="95">
        <f>IF(U606=1,X603+1,X603)</f>
        <v>0</v>
      </c>
    </row>
    <row r="608" spans="1:24" ht="21" customHeight="1" thickBot="1">
      <c r="A608" s="6"/>
      <c r="B608" s="7"/>
      <c r="C608" s="7"/>
      <c r="D608" s="75"/>
      <c r="E608" s="17"/>
      <c r="F608" s="91"/>
      <c r="G608" s="108">
        <v>10000</v>
      </c>
      <c r="H608" s="92">
        <v>0.1</v>
      </c>
      <c r="I608" s="56">
        <f>E608+F608</f>
        <v>0</v>
      </c>
      <c r="J608" s="57">
        <f>I608+H606</f>
        <v>0.08</v>
      </c>
      <c r="K608" s="57">
        <f>I608-H608</f>
        <v>-0.1</v>
      </c>
      <c r="L608" s="53"/>
      <c r="M608" s="53"/>
      <c r="N608" s="8"/>
      <c r="O608" s="8" t="str">
        <f>IF(L608&lt;&gt;"",IF(M608="○",100,IF(M608="×",-100,"")),"")</f>
        <v/>
      </c>
      <c r="P608" s="54" t="str">
        <f>IF(M608="○","勝",IF(M608="×","敗",""))</f>
        <v/>
      </c>
      <c r="U608" s="95"/>
      <c r="V608" s="95"/>
      <c r="W608" s="95"/>
      <c r="X608" s="95"/>
    </row>
    <row r="609" spans="1:24" ht="21" customHeight="1">
      <c r="A609" s="26" t="s">
        <v>0</v>
      </c>
      <c r="B609" s="38" t="s">
        <v>33</v>
      </c>
      <c r="C609" s="38" t="s">
        <v>34</v>
      </c>
      <c r="D609" s="88" t="s">
        <v>26</v>
      </c>
      <c r="E609" s="25" t="s">
        <v>31</v>
      </c>
      <c r="F609" s="88" t="s">
        <v>27</v>
      </c>
      <c r="G609" s="86" t="s">
        <v>28</v>
      </c>
      <c r="H609" s="18" t="s">
        <v>10</v>
      </c>
      <c r="I609" s="41" t="s">
        <v>19</v>
      </c>
      <c r="J609" s="40" t="s">
        <v>21</v>
      </c>
      <c r="K609" s="40" t="s">
        <v>22</v>
      </c>
      <c r="L609" s="82" t="s">
        <v>14</v>
      </c>
      <c r="M609" s="36" t="s">
        <v>15</v>
      </c>
      <c r="N609" s="33" t="s">
        <v>16</v>
      </c>
      <c r="O609" s="33" t="s">
        <v>12</v>
      </c>
      <c r="P609" s="34" t="s">
        <v>13</v>
      </c>
      <c r="Q609" s="176"/>
      <c r="R609" s="138"/>
      <c r="S609" s="138"/>
      <c r="T609" s="139"/>
      <c r="U609" s="95"/>
      <c r="V609" s="95"/>
      <c r="W609" s="95"/>
      <c r="X609" s="95"/>
    </row>
    <row r="610" spans="1:24" ht="21" customHeight="1">
      <c r="A610" s="4"/>
      <c r="B610" s="58"/>
      <c r="C610" s="58"/>
      <c r="D610" s="74"/>
      <c r="E610" s="16"/>
      <c r="F610" s="90"/>
      <c r="G610" s="42">
        <v>10000</v>
      </c>
      <c r="H610" s="30">
        <v>0.08</v>
      </c>
      <c r="I610" s="24">
        <f>E610+F610</f>
        <v>0</v>
      </c>
      <c r="J610" s="2">
        <f>I610-H610</f>
        <v>-0.08</v>
      </c>
      <c r="K610" s="2">
        <f>I610+H612</f>
        <v>0.1</v>
      </c>
      <c r="L610" s="47"/>
      <c r="M610" s="47"/>
      <c r="N610" s="1" t="str">
        <f>IF(M610="○",H610*G610,IF(M610="×",-H610*G610,""))</f>
        <v/>
      </c>
      <c r="O610" s="1" t="str">
        <f>IF(L610&lt;&gt;"",IF(M610="○",100,IF(M610="×",-100,"")),"")</f>
        <v/>
      </c>
      <c r="P610" s="45" t="str">
        <f>IF(M610="○","勝",IF(M610="×","敗",""))</f>
        <v/>
      </c>
      <c r="Q610" s="176"/>
      <c r="R610" s="142"/>
      <c r="S610" s="142"/>
      <c r="T610" s="139"/>
      <c r="U610" s="95">
        <f>IF(AND(V610="",W610="")=TRUE,0,IF(AND(V610="勝",W610="敗")=TRUE,1,IF(AND(W610="勝",V610="敗")=TRUE,1,IF(AND(V610="勝",W610="")=TRUE,2,IF(AND(W610="勝",V610="")=TRUE,2,IF(AND(V610="敗",W610="")=TRUE,3,IF(AND(W610="敗",V610="")=TRUE,3,0)))))))</f>
        <v>0</v>
      </c>
      <c r="V610" s="95" t="str">
        <f>IF(L610="","",P610)</f>
        <v/>
      </c>
      <c r="W610" s="95" t="str">
        <f>IF(L612="","",P612)</f>
        <v/>
      </c>
      <c r="X610" s="95"/>
    </row>
    <row r="611" spans="1:24" ht="21" customHeight="1">
      <c r="A611" s="5">
        <f>A607+1</f>
        <v>151</v>
      </c>
      <c r="B611" s="59"/>
      <c r="C611" s="60" t="str">
        <f>IF(B611="","",TEXT(B611,"(aaa)"))</f>
        <v/>
      </c>
      <c r="D611" s="89" t="s">
        <v>26</v>
      </c>
      <c r="E611" s="27" t="s">
        <v>32</v>
      </c>
      <c r="F611" s="89"/>
      <c r="G611" s="87" t="s">
        <v>28</v>
      </c>
      <c r="H611" s="37" t="s">
        <v>11</v>
      </c>
      <c r="I611" s="83" t="s">
        <v>20</v>
      </c>
      <c r="J611" s="84" t="s">
        <v>21</v>
      </c>
      <c r="K611" s="84" t="s">
        <v>22</v>
      </c>
      <c r="L611" s="85" t="s">
        <v>14</v>
      </c>
      <c r="M611" s="48"/>
      <c r="N611" s="1"/>
      <c r="O611" s="94" t="str">
        <f>IF(AND(O610="",O612="")=TRUE,"",V611/SUM(V611:X611)*100)</f>
        <v/>
      </c>
      <c r="P611" s="45" t="str">
        <f>IF(AND(L610="",L612="")=TRUE,"",V611&amp;"勝"&amp;W611&amp;"敗"&amp;X611&amp;"引")</f>
        <v/>
      </c>
      <c r="Q611" s="137"/>
      <c r="R611" s="138"/>
      <c r="S611" s="138"/>
      <c r="T611" s="139"/>
      <c r="U611" s="95"/>
      <c r="V611" s="95">
        <f>IF(U610=2,V607+1,IF(U610=0,0,V607))</f>
        <v>0</v>
      </c>
      <c r="W611" s="95">
        <f>IF(U610=3,W607+1,IF(U610=0,0,W607))</f>
        <v>0</v>
      </c>
      <c r="X611" s="95">
        <f>IF(U610=1,X607+1,X607)</f>
        <v>0</v>
      </c>
    </row>
    <row r="612" spans="1:24" ht="21" customHeight="1" thickBot="1">
      <c r="A612" s="6"/>
      <c r="B612" s="7"/>
      <c r="C612" s="7"/>
      <c r="D612" s="75"/>
      <c r="E612" s="17"/>
      <c r="F612" s="91"/>
      <c r="G612" s="108">
        <v>10000</v>
      </c>
      <c r="H612" s="92">
        <v>0.1</v>
      </c>
      <c r="I612" s="56">
        <f>E612+F612</f>
        <v>0</v>
      </c>
      <c r="J612" s="57">
        <f>I612+H610</f>
        <v>0.08</v>
      </c>
      <c r="K612" s="57">
        <f>I612-H612</f>
        <v>-0.1</v>
      </c>
      <c r="L612" s="53"/>
      <c r="M612" s="53"/>
      <c r="N612" s="8"/>
      <c r="O612" s="8" t="str">
        <f>IF(L612&lt;&gt;"",IF(M612="○",100,IF(M612="×",-100,"")),"")</f>
        <v/>
      </c>
      <c r="P612" s="54" t="str">
        <f>IF(M612="○","勝",IF(M612="×","敗",""))</f>
        <v/>
      </c>
      <c r="U612" s="95"/>
      <c r="V612" s="95"/>
      <c r="W612" s="95"/>
      <c r="X612" s="95"/>
    </row>
    <row r="613" spans="1:24" ht="21" customHeight="1">
      <c r="A613" s="26" t="s">
        <v>0</v>
      </c>
      <c r="B613" s="38" t="s">
        <v>33</v>
      </c>
      <c r="C613" s="38" t="s">
        <v>34</v>
      </c>
      <c r="D613" s="88" t="s">
        <v>26</v>
      </c>
      <c r="E613" s="25" t="s">
        <v>31</v>
      </c>
      <c r="F613" s="88" t="s">
        <v>27</v>
      </c>
      <c r="G613" s="86" t="s">
        <v>28</v>
      </c>
      <c r="H613" s="18" t="s">
        <v>10</v>
      </c>
      <c r="I613" s="41" t="s">
        <v>19</v>
      </c>
      <c r="J613" s="40" t="s">
        <v>21</v>
      </c>
      <c r="K613" s="40" t="s">
        <v>22</v>
      </c>
      <c r="L613" s="82" t="s">
        <v>14</v>
      </c>
      <c r="M613" s="36" t="s">
        <v>15</v>
      </c>
      <c r="N613" s="33" t="s">
        <v>16</v>
      </c>
      <c r="O613" s="33" t="s">
        <v>12</v>
      </c>
      <c r="P613" s="34" t="s">
        <v>13</v>
      </c>
      <c r="Q613" s="176"/>
      <c r="R613" s="138"/>
      <c r="S613" s="138"/>
      <c r="T613" s="139"/>
      <c r="U613" s="95"/>
      <c r="V613" s="95"/>
      <c r="W613" s="95"/>
      <c r="X613" s="95"/>
    </row>
    <row r="614" spans="1:24" ht="21" customHeight="1">
      <c r="A614" s="4"/>
      <c r="B614" s="58"/>
      <c r="C614" s="58"/>
      <c r="D614" s="74"/>
      <c r="E614" s="16"/>
      <c r="F614" s="90"/>
      <c r="G614" s="42">
        <v>10000</v>
      </c>
      <c r="H614" s="30">
        <v>0.08</v>
      </c>
      <c r="I614" s="24">
        <f>E614+F614</f>
        <v>0</v>
      </c>
      <c r="J614" s="2">
        <f>I614-H614</f>
        <v>-0.08</v>
      </c>
      <c r="K614" s="2">
        <f>I614+H616</f>
        <v>0.1</v>
      </c>
      <c r="L614" s="47"/>
      <c r="M614" s="47"/>
      <c r="N614" s="1" t="str">
        <f>IF(M614="○",H614*G614,IF(M614="×",-H614*G614,""))</f>
        <v/>
      </c>
      <c r="O614" s="1" t="str">
        <f>IF(L614&lt;&gt;"",IF(M614="○",100,IF(M614="×",-100,"")),"")</f>
        <v/>
      </c>
      <c r="P614" s="45" t="str">
        <f>IF(M614="○","勝",IF(M614="×","敗",""))</f>
        <v/>
      </c>
      <c r="Q614" s="176"/>
      <c r="R614" s="142"/>
      <c r="S614" s="142"/>
      <c r="T614" s="139"/>
      <c r="U614" s="95">
        <f>IF(AND(V614="",W614="")=TRUE,0,IF(AND(V614="勝",W614="敗")=TRUE,1,IF(AND(W614="勝",V614="敗")=TRUE,1,IF(AND(V614="勝",W614="")=TRUE,2,IF(AND(W614="勝",V614="")=TRUE,2,IF(AND(V614="敗",W614="")=TRUE,3,IF(AND(W614="敗",V614="")=TRUE,3,0)))))))</f>
        <v>0</v>
      </c>
      <c r="V614" s="95" t="str">
        <f>IF(L614="","",P614)</f>
        <v/>
      </c>
      <c r="W614" s="95" t="str">
        <f>IF(L616="","",P616)</f>
        <v/>
      </c>
      <c r="X614" s="95"/>
    </row>
    <row r="615" spans="1:24" ht="21" customHeight="1">
      <c r="A615" s="5">
        <f>A611+1</f>
        <v>152</v>
      </c>
      <c r="B615" s="59"/>
      <c r="C615" s="60" t="str">
        <f>IF(B615="","",TEXT(B615,"(aaa)"))</f>
        <v/>
      </c>
      <c r="D615" s="89" t="s">
        <v>26</v>
      </c>
      <c r="E615" s="27" t="s">
        <v>32</v>
      </c>
      <c r="F615" s="89"/>
      <c r="G615" s="87" t="s">
        <v>28</v>
      </c>
      <c r="H615" s="37" t="s">
        <v>11</v>
      </c>
      <c r="I615" s="83" t="s">
        <v>20</v>
      </c>
      <c r="J615" s="84" t="s">
        <v>21</v>
      </c>
      <c r="K615" s="84" t="s">
        <v>22</v>
      </c>
      <c r="L615" s="85" t="s">
        <v>14</v>
      </c>
      <c r="M615" s="48"/>
      <c r="N615" s="1"/>
      <c r="O615" s="94" t="str">
        <f>IF(AND(O614="",O616="")=TRUE,"",V615/SUM(V615:X615)*100)</f>
        <v/>
      </c>
      <c r="P615" s="45" t="str">
        <f>IF(AND(L614="",L616="")=TRUE,"",V615&amp;"勝"&amp;W615&amp;"敗"&amp;X615&amp;"引")</f>
        <v/>
      </c>
      <c r="Q615" s="137"/>
      <c r="R615" s="138"/>
      <c r="S615" s="138"/>
      <c r="T615" s="139"/>
      <c r="U615" s="95"/>
      <c r="V615" s="95">
        <f>IF(U614=2,V611+1,IF(U614=0,0,V611))</f>
        <v>0</v>
      </c>
      <c r="W615" s="95">
        <f>IF(U614=3,W611+1,IF(U614=0,0,W611))</f>
        <v>0</v>
      </c>
      <c r="X615" s="95">
        <f>IF(U614=1,X611+1,X611)</f>
        <v>0</v>
      </c>
    </row>
    <row r="616" spans="1:24" ht="21" customHeight="1" thickBot="1">
      <c r="A616" s="6"/>
      <c r="B616" s="7"/>
      <c r="C616" s="7"/>
      <c r="D616" s="75"/>
      <c r="E616" s="17"/>
      <c r="F616" s="91"/>
      <c r="G616" s="108">
        <v>10000</v>
      </c>
      <c r="H616" s="92">
        <v>0.1</v>
      </c>
      <c r="I616" s="56">
        <f>E616+F616</f>
        <v>0</v>
      </c>
      <c r="J616" s="57">
        <f>I616+H614</f>
        <v>0.08</v>
      </c>
      <c r="K616" s="57">
        <f>I616-H616</f>
        <v>-0.1</v>
      </c>
      <c r="L616" s="53"/>
      <c r="M616" s="53"/>
      <c r="N616" s="8"/>
      <c r="O616" s="8" t="str">
        <f>IF(L616&lt;&gt;"",IF(M616="○",100,IF(M616="×",-100,"")),"")</f>
        <v/>
      </c>
      <c r="P616" s="54" t="str">
        <f>IF(M616="○","勝",IF(M616="×","敗",""))</f>
        <v/>
      </c>
      <c r="U616" s="95"/>
      <c r="V616" s="95"/>
      <c r="W616" s="95"/>
      <c r="X616" s="95"/>
    </row>
    <row r="617" spans="1:24" ht="21" customHeight="1">
      <c r="A617" s="26" t="s">
        <v>0</v>
      </c>
      <c r="B617" s="38" t="s">
        <v>33</v>
      </c>
      <c r="C617" s="38" t="s">
        <v>34</v>
      </c>
      <c r="D617" s="88" t="s">
        <v>26</v>
      </c>
      <c r="E617" s="25" t="s">
        <v>31</v>
      </c>
      <c r="F617" s="88" t="s">
        <v>27</v>
      </c>
      <c r="G617" s="86" t="s">
        <v>28</v>
      </c>
      <c r="H617" s="18" t="s">
        <v>10</v>
      </c>
      <c r="I617" s="41" t="s">
        <v>19</v>
      </c>
      <c r="J617" s="40" t="s">
        <v>21</v>
      </c>
      <c r="K617" s="40" t="s">
        <v>22</v>
      </c>
      <c r="L617" s="82" t="s">
        <v>14</v>
      </c>
      <c r="M617" s="36" t="s">
        <v>15</v>
      </c>
      <c r="N617" s="33" t="s">
        <v>16</v>
      </c>
      <c r="O617" s="33" t="s">
        <v>12</v>
      </c>
      <c r="P617" s="34" t="s">
        <v>13</v>
      </c>
      <c r="Q617" s="176"/>
      <c r="R617" s="138"/>
      <c r="S617" s="138"/>
      <c r="T617" s="139"/>
      <c r="U617" s="95"/>
      <c r="V617" s="95"/>
      <c r="W617" s="95"/>
      <c r="X617" s="95"/>
    </row>
    <row r="618" spans="1:24" ht="21" customHeight="1">
      <c r="A618" s="4"/>
      <c r="B618" s="58"/>
      <c r="C618" s="58"/>
      <c r="D618" s="74"/>
      <c r="E618" s="16"/>
      <c r="F618" s="90"/>
      <c r="G618" s="42">
        <v>10000</v>
      </c>
      <c r="H618" s="30">
        <v>0.08</v>
      </c>
      <c r="I618" s="24">
        <f>E618+F618</f>
        <v>0</v>
      </c>
      <c r="J618" s="2">
        <f>I618-H618</f>
        <v>-0.08</v>
      </c>
      <c r="K618" s="2">
        <f>I618+H620</f>
        <v>0.1</v>
      </c>
      <c r="L618" s="47"/>
      <c r="M618" s="47"/>
      <c r="N618" s="1" t="str">
        <f>IF(M618="○",H618*G618,IF(M618="×",-H618*G618,""))</f>
        <v/>
      </c>
      <c r="O618" s="1" t="str">
        <f>IF(L618&lt;&gt;"",IF(M618="○",100,IF(M618="×",-100,"")),"")</f>
        <v/>
      </c>
      <c r="P618" s="45" t="str">
        <f>IF(M618="○","勝",IF(M618="×","敗",""))</f>
        <v/>
      </c>
      <c r="Q618" s="176"/>
      <c r="R618" s="142"/>
      <c r="S618" s="142"/>
      <c r="T618" s="139"/>
      <c r="U618" s="95">
        <f>IF(AND(V618="",W618="")=TRUE,0,IF(AND(V618="勝",W618="敗")=TRUE,1,IF(AND(W618="勝",V618="敗")=TRUE,1,IF(AND(V618="勝",W618="")=TRUE,2,IF(AND(W618="勝",V618="")=TRUE,2,IF(AND(V618="敗",W618="")=TRUE,3,IF(AND(W618="敗",V618="")=TRUE,3,0)))))))</f>
        <v>0</v>
      </c>
      <c r="V618" s="95" t="str">
        <f>IF(L618="","",P618)</f>
        <v/>
      </c>
      <c r="W618" s="95" t="str">
        <f>IF(L620="","",P620)</f>
        <v/>
      </c>
      <c r="X618" s="95"/>
    </row>
    <row r="619" spans="1:24" ht="21" customHeight="1">
      <c r="A619" s="5">
        <f>A615+1</f>
        <v>153</v>
      </c>
      <c r="B619" s="59"/>
      <c r="C619" s="60" t="str">
        <f>IF(B619="","",TEXT(B619,"(aaa)"))</f>
        <v/>
      </c>
      <c r="D619" s="89" t="s">
        <v>26</v>
      </c>
      <c r="E619" s="27" t="s">
        <v>32</v>
      </c>
      <c r="F619" s="89"/>
      <c r="G619" s="87" t="s">
        <v>28</v>
      </c>
      <c r="H619" s="37" t="s">
        <v>11</v>
      </c>
      <c r="I619" s="83" t="s">
        <v>20</v>
      </c>
      <c r="J619" s="84" t="s">
        <v>21</v>
      </c>
      <c r="K619" s="84" t="s">
        <v>22</v>
      </c>
      <c r="L619" s="85" t="s">
        <v>14</v>
      </c>
      <c r="M619" s="48"/>
      <c r="N619" s="1"/>
      <c r="O619" s="94" t="str">
        <f>IF(AND(O618="",O620="")=TRUE,"",V619/SUM(V619:X619)*100)</f>
        <v/>
      </c>
      <c r="P619" s="45" t="str">
        <f>IF(AND(L618="",L620="")=TRUE,"",V619&amp;"勝"&amp;W619&amp;"敗"&amp;X619&amp;"引")</f>
        <v/>
      </c>
      <c r="Q619" s="137"/>
      <c r="R619" s="138"/>
      <c r="S619" s="138"/>
      <c r="T619" s="139"/>
      <c r="U619" s="95"/>
      <c r="V619" s="95">
        <f>IF(U618=2,V615+1,IF(U618=0,0,V615))</f>
        <v>0</v>
      </c>
      <c r="W619" s="95">
        <f>IF(U618=3,W615+1,IF(U618=0,0,W615))</f>
        <v>0</v>
      </c>
      <c r="X619" s="95">
        <f>IF(U618=1,X615+1,X615)</f>
        <v>0</v>
      </c>
    </row>
    <row r="620" spans="1:24" ht="21" customHeight="1" thickBot="1">
      <c r="A620" s="6"/>
      <c r="B620" s="7"/>
      <c r="C620" s="7"/>
      <c r="D620" s="75"/>
      <c r="E620" s="17"/>
      <c r="F620" s="91"/>
      <c r="G620" s="108">
        <v>10000</v>
      </c>
      <c r="H620" s="92">
        <v>0.1</v>
      </c>
      <c r="I620" s="56">
        <f>E620+F620</f>
        <v>0</v>
      </c>
      <c r="J620" s="57">
        <f>I620+H618</f>
        <v>0.08</v>
      </c>
      <c r="K620" s="57">
        <f>I620-H620</f>
        <v>-0.1</v>
      </c>
      <c r="L620" s="53"/>
      <c r="M620" s="53"/>
      <c r="N620" s="8"/>
      <c r="O620" s="8" t="str">
        <f>IF(L620&lt;&gt;"",IF(M620="○",100,IF(M620="×",-100,"")),"")</f>
        <v/>
      </c>
      <c r="P620" s="54" t="str">
        <f>IF(M620="○","勝",IF(M620="×","敗",""))</f>
        <v/>
      </c>
      <c r="U620" s="95"/>
      <c r="V620" s="95"/>
      <c r="W620" s="95"/>
      <c r="X620" s="95"/>
    </row>
    <row r="621" spans="1:24" ht="21" customHeight="1">
      <c r="A621" s="26" t="s">
        <v>0</v>
      </c>
      <c r="B621" s="38" t="s">
        <v>33</v>
      </c>
      <c r="C621" s="38" t="s">
        <v>34</v>
      </c>
      <c r="D621" s="88" t="s">
        <v>26</v>
      </c>
      <c r="E621" s="25" t="s">
        <v>31</v>
      </c>
      <c r="F621" s="88" t="s">
        <v>27</v>
      </c>
      <c r="G621" s="86" t="s">
        <v>28</v>
      </c>
      <c r="H621" s="18" t="s">
        <v>10</v>
      </c>
      <c r="I621" s="41" t="s">
        <v>19</v>
      </c>
      <c r="J621" s="40" t="s">
        <v>21</v>
      </c>
      <c r="K621" s="40" t="s">
        <v>22</v>
      </c>
      <c r="L621" s="82" t="s">
        <v>14</v>
      </c>
      <c r="M621" s="36" t="s">
        <v>15</v>
      </c>
      <c r="N621" s="33" t="s">
        <v>16</v>
      </c>
      <c r="O621" s="33" t="s">
        <v>12</v>
      </c>
      <c r="P621" s="34" t="s">
        <v>13</v>
      </c>
      <c r="Q621" s="176"/>
      <c r="R621" s="138"/>
      <c r="S621" s="138"/>
      <c r="T621" s="139"/>
      <c r="U621" s="95"/>
      <c r="V621" s="95"/>
      <c r="W621" s="95"/>
      <c r="X621" s="95"/>
    </row>
    <row r="622" spans="1:24" ht="21" customHeight="1">
      <c r="A622" s="4"/>
      <c r="B622" s="58"/>
      <c r="C622" s="58"/>
      <c r="D622" s="74"/>
      <c r="E622" s="16"/>
      <c r="F622" s="90"/>
      <c r="G622" s="42">
        <v>10000</v>
      </c>
      <c r="H622" s="30">
        <v>0.08</v>
      </c>
      <c r="I622" s="24">
        <f>E622+F622</f>
        <v>0</v>
      </c>
      <c r="J622" s="2">
        <f>I622-H622</f>
        <v>-0.08</v>
      </c>
      <c r="K622" s="2">
        <f>I622+H624</f>
        <v>0.1</v>
      </c>
      <c r="L622" s="47"/>
      <c r="M622" s="47"/>
      <c r="N622" s="1" t="str">
        <f>IF(M622="○",H622*G622,IF(M622="×",-H622*G622,""))</f>
        <v/>
      </c>
      <c r="O622" s="1" t="str">
        <f>IF(L622&lt;&gt;"",IF(M622="○",100,IF(M622="×",-100,"")),"")</f>
        <v/>
      </c>
      <c r="P622" s="45" t="str">
        <f>IF(M622="○","勝",IF(M622="×","敗",""))</f>
        <v/>
      </c>
      <c r="Q622" s="176"/>
      <c r="R622" s="142"/>
      <c r="S622" s="142"/>
      <c r="T622" s="139"/>
      <c r="U622" s="95">
        <f>IF(AND(V622="",W622="")=TRUE,0,IF(AND(V622="勝",W622="敗")=TRUE,1,IF(AND(W622="勝",V622="敗")=TRUE,1,IF(AND(V622="勝",W622="")=TRUE,2,IF(AND(W622="勝",V622="")=TRUE,2,IF(AND(V622="敗",W622="")=TRUE,3,IF(AND(W622="敗",V622="")=TRUE,3,0)))))))</f>
        <v>0</v>
      </c>
      <c r="V622" s="95" t="str">
        <f>IF(L622="","",P622)</f>
        <v/>
      </c>
      <c r="W622" s="95" t="str">
        <f>IF(L624="","",P624)</f>
        <v/>
      </c>
      <c r="X622" s="95"/>
    </row>
    <row r="623" spans="1:24" ht="21" customHeight="1">
      <c r="A623" s="5">
        <f>A619+1</f>
        <v>154</v>
      </c>
      <c r="B623" s="59"/>
      <c r="C623" s="60" t="str">
        <f>IF(B623="","",TEXT(B623,"(aaa)"))</f>
        <v/>
      </c>
      <c r="D623" s="89" t="s">
        <v>26</v>
      </c>
      <c r="E623" s="27" t="s">
        <v>32</v>
      </c>
      <c r="F623" s="89"/>
      <c r="G623" s="87" t="s">
        <v>28</v>
      </c>
      <c r="H623" s="37" t="s">
        <v>11</v>
      </c>
      <c r="I623" s="83" t="s">
        <v>20</v>
      </c>
      <c r="J623" s="84" t="s">
        <v>21</v>
      </c>
      <c r="K623" s="84" t="s">
        <v>22</v>
      </c>
      <c r="L623" s="85" t="s">
        <v>14</v>
      </c>
      <c r="M623" s="48"/>
      <c r="N623" s="1"/>
      <c r="O623" s="94" t="str">
        <f>IF(AND(O622="",O624="")=TRUE,"",V623/SUM(V623:X623)*100)</f>
        <v/>
      </c>
      <c r="P623" s="45" t="str">
        <f>IF(AND(L622="",L624="")=TRUE,"",V623&amp;"勝"&amp;W623&amp;"敗"&amp;X623&amp;"引")</f>
        <v/>
      </c>
      <c r="Q623" s="137"/>
      <c r="R623" s="138"/>
      <c r="S623" s="138"/>
      <c r="T623" s="139"/>
      <c r="U623" s="95"/>
      <c r="V623" s="95">
        <f>IF(U622=2,V619+1,IF(U622=0,0,V619))</f>
        <v>0</v>
      </c>
      <c r="W623" s="95">
        <f>IF(U622=3,W619+1,IF(U622=0,0,W619))</f>
        <v>0</v>
      </c>
      <c r="X623" s="95">
        <f>IF(U622=1,X619+1,X619)</f>
        <v>0</v>
      </c>
    </row>
    <row r="624" spans="1:24" ht="21" customHeight="1" thickBot="1">
      <c r="A624" s="6"/>
      <c r="B624" s="7"/>
      <c r="C624" s="7"/>
      <c r="D624" s="75"/>
      <c r="E624" s="17"/>
      <c r="F624" s="91"/>
      <c r="G624" s="108">
        <v>10000</v>
      </c>
      <c r="H624" s="92">
        <v>0.1</v>
      </c>
      <c r="I624" s="56">
        <f>E624+F624</f>
        <v>0</v>
      </c>
      <c r="J624" s="57">
        <f>I624+H622</f>
        <v>0.08</v>
      </c>
      <c r="K624" s="57">
        <f>I624-H624</f>
        <v>-0.1</v>
      </c>
      <c r="L624" s="53"/>
      <c r="M624" s="53"/>
      <c r="N624" s="8"/>
      <c r="O624" s="8" t="str">
        <f>IF(L624&lt;&gt;"",IF(M624="○",100,IF(M624="×",-100,"")),"")</f>
        <v/>
      </c>
      <c r="P624" s="54" t="str">
        <f>IF(M624="○","勝",IF(M624="×","敗",""))</f>
        <v/>
      </c>
      <c r="U624" s="95"/>
      <c r="V624" s="95"/>
      <c r="W624" s="95"/>
      <c r="X624" s="95"/>
    </row>
    <row r="625" spans="1:24" ht="21" customHeight="1">
      <c r="A625" s="26" t="s">
        <v>0</v>
      </c>
      <c r="B625" s="38" t="s">
        <v>33</v>
      </c>
      <c r="C625" s="38" t="s">
        <v>34</v>
      </c>
      <c r="D625" s="88" t="s">
        <v>26</v>
      </c>
      <c r="E625" s="25" t="s">
        <v>31</v>
      </c>
      <c r="F625" s="88" t="s">
        <v>27</v>
      </c>
      <c r="G625" s="86" t="s">
        <v>28</v>
      </c>
      <c r="H625" s="18" t="s">
        <v>10</v>
      </c>
      <c r="I625" s="41" t="s">
        <v>19</v>
      </c>
      <c r="J625" s="40" t="s">
        <v>21</v>
      </c>
      <c r="K625" s="40" t="s">
        <v>22</v>
      </c>
      <c r="L625" s="82" t="s">
        <v>14</v>
      </c>
      <c r="M625" s="36" t="s">
        <v>15</v>
      </c>
      <c r="N625" s="33" t="s">
        <v>16</v>
      </c>
      <c r="O625" s="33" t="s">
        <v>12</v>
      </c>
      <c r="P625" s="34" t="s">
        <v>13</v>
      </c>
      <c r="Q625" s="176"/>
      <c r="R625" s="138"/>
      <c r="S625" s="138"/>
      <c r="T625" s="139"/>
      <c r="U625" s="95"/>
      <c r="V625" s="95"/>
      <c r="W625" s="95"/>
      <c r="X625" s="95"/>
    </row>
    <row r="626" spans="1:24" ht="21" customHeight="1">
      <c r="A626" s="4"/>
      <c r="B626" s="58"/>
      <c r="C626" s="58"/>
      <c r="D626" s="74"/>
      <c r="E626" s="16"/>
      <c r="F626" s="90"/>
      <c r="G626" s="42">
        <v>10000</v>
      </c>
      <c r="H626" s="30">
        <v>0.08</v>
      </c>
      <c r="I626" s="24">
        <f>E626+F626</f>
        <v>0</v>
      </c>
      <c r="J626" s="2">
        <f>I626-H626</f>
        <v>-0.08</v>
      </c>
      <c r="K626" s="2">
        <f>I626+H628</f>
        <v>0.1</v>
      </c>
      <c r="L626" s="47"/>
      <c r="M626" s="47"/>
      <c r="N626" s="1" t="str">
        <f>IF(M626="○",H626*G626,IF(M626="×",-H626*G626,""))</f>
        <v/>
      </c>
      <c r="O626" s="1" t="str">
        <f>IF(L626&lt;&gt;"",IF(M626="○",100,IF(M626="×",-100,"")),"")</f>
        <v/>
      </c>
      <c r="P626" s="45" t="str">
        <f>IF(M626="○","勝",IF(M626="×","敗",""))</f>
        <v/>
      </c>
      <c r="Q626" s="176"/>
      <c r="R626" s="142"/>
      <c r="S626" s="142"/>
      <c r="T626" s="139"/>
      <c r="U626" s="95">
        <f>IF(AND(V626="",W626="")=TRUE,0,IF(AND(V626="勝",W626="敗")=TRUE,1,IF(AND(W626="勝",V626="敗")=TRUE,1,IF(AND(V626="勝",W626="")=TRUE,2,IF(AND(W626="勝",V626="")=TRUE,2,IF(AND(V626="敗",W626="")=TRUE,3,IF(AND(W626="敗",V626="")=TRUE,3,0)))))))</f>
        <v>0</v>
      </c>
      <c r="V626" s="95" t="str">
        <f>IF(L626="","",P626)</f>
        <v/>
      </c>
      <c r="W626" s="95" t="str">
        <f>IF(L628="","",P628)</f>
        <v/>
      </c>
      <c r="X626" s="95"/>
    </row>
    <row r="627" spans="1:24" ht="21" customHeight="1">
      <c r="A627" s="5">
        <f>A623+1</f>
        <v>155</v>
      </c>
      <c r="B627" s="59"/>
      <c r="C627" s="60" t="str">
        <f>IF(B627="","",TEXT(B627,"(aaa)"))</f>
        <v/>
      </c>
      <c r="D627" s="89" t="s">
        <v>26</v>
      </c>
      <c r="E627" s="27" t="s">
        <v>32</v>
      </c>
      <c r="F627" s="89"/>
      <c r="G627" s="87" t="s">
        <v>28</v>
      </c>
      <c r="H627" s="37" t="s">
        <v>11</v>
      </c>
      <c r="I627" s="83" t="s">
        <v>20</v>
      </c>
      <c r="J627" s="84" t="s">
        <v>21</v>
      </c>
      <c r="K627" s="84" t="s">
        <v>22</v>
      </c>
      <c r="L627" s="85" t="s">
        <v>14</v>
      </c>
      <c r="M627" s="48"/>
      <c r="N627" s="1"/>
      <c r="O627" s="94" t="str">
        <f>IF(AND(O626="",O628="")=TRUE,"",V627/SUM(V627:X627)*100)</f>
        <v/>
      </c>
      <c r="P627" s="45" t="str">
        <f>IF(AND(L626="",L628="")=TRUE,"",V627&amp;"勝"&amp;W627&amp;"敗"&amp;X627&amp;"引")</f>
        <v/>
      </c>
      <c r="Q627" s="137"/>
      <c r="R627" s="138"/>
      <c r="S627" s="138"/>
      <c r="T627" s="139"/>
      <c r="U627" s="95"/>
      <c r="V627" s="95">
        <f>IF(U626=2,V623+1,IF(U626=0,0,V623))</f>
        <v>0</v>
      </c>
      <c r="W627" s="95">
        <f>IF(U626=3,W623+1,IF(U626=0,0,W623))</f>
        <v>0</v>
      </c>
      <c r="X627" s="95">
        <f>IF(U626=1,X623+1,X623)</f>
        <v>0</v>
      </c>
    </row>
    <row r="628" spans="1:24" ht="21" customHeight="1" thickBot="1">
      <c r="A628" s="6"/>
      <c r="B628" s="7"/>
      <c r="C628" s="7"/>
      <c r="D628" s="75"/>
      <c r="E628" s="17"/>
      <c r="F628" s="91"/>
      <c r="G628" s="108">
        <v>10000</v>
      </c>
      <c r="H628" s="92">
        <v>0.1</v>
      </c>
      <c r="I628" s="56">
        <f>E628+F628</f>
        <v>0</v>
      </c>
      <c r="J628" s="57">
        <f>I628+H626</f>
        <v>0.08</v>
      </c>
      <c r="K628" s="57">
        <f>I628-H628</f>
        <v>-0.1</v>
      </c>
      <c r="L628" s="53"/>
      <c r="M628" s="53"/>
      <c r="N628" s="8"/>
      <c r="O628" s="8" t="str">
        <f>IF(L628&lt;&gt;"",IF(M628="○",100,IF(M628="×",-100,"")),"")</f>
        <v/>
      </c>
      <c r="P628" s="54" t="str">
        <f>IF(M628="○","勝",IF(M628="×","敗",""))</f>
        <v/>
      </c>
      <c r="U628" s="95"/>
      <c r="V628" s="95"/>
      <c r="W628" s="95"/>
      <c r="X628" s="95"/>
    </row>
    <row r="629" spans="1:24" ht="21" customHeight="1">
      <c r="A629" s="26" t="s">
        <v>0</v>
      </c>
      <c r="B629" s="38" t="s">
        <v>33</v>
      </c>
      <c r="C629" s="38" t="s">
        <v>34</v>
      </c>
      <c r="D629" s="88" t="s">
        <v>26</v>
      </c>
      <c r="E629" s="25" t="s">
        <v>31</v>
      </c>
      <c r="F629" s="88" t="s">
        <v>27</v>
      </c>
      <c r="G629" s="86" t="s">
        <v>28</v>
      </c>
      <c r="H629" s="18" t="s">
        <v>10</v>
      </c>
      <c r="I629" s="41" t="s">
        <v>19</v>
      </c>
      <c r="J629" s="40" t="s">
        <v>21</v>
      </c>
      <c r="K629" s="40" t="s">
        <v>22</v>
      </c>
      <c r="L629" s="82" t="s">
        <v>14</v>
      </c>
      <c r="M629" s="36" t="s">
        <v>15</v>
      </c>
      <c r="N629" s="33" t="s">
        <v>16</v>
      </c>
      <c r="O629" s="33" t="s">
        <v>12</v>
      </c>
      <c r="P629" s="34" t="s">
        <v>13</v>
      </c>
      <c r="Q629" s="176"/>
      <c r="R629" s="138"/>
      <c r="S629" s="138"/>
      <c r="T629" s="139"/>
      <c r="U629" s="95"/>
      <c r="V629" s="95"/>
      <c r="W629" s="95"/>
      <c r="X629" s="95"/>
    </row>
    <row r="630" spans="1:24" ht="21" customHeight="1">
      <c r="A630" s="4"/>
      <c r="B630" s="58"/>
      <c r="C630" s="58"/>
      <c r="D630" s="74"/>
      <c r="E630" s="16"/>
      <c r="F630" s="90"/>
      <c r="G630" s="42">
        <v>10000</v>
      </c>
      <c r="H630" s="30">
        <v>0.08</v>
      </c>
      <c r="I630" s="24">
        <f>E630+F630</f>
        <v>0</v>
      </c>
      <c r="J630" s="2">
        <f>I630-H630</f>
        <v>-0.08</v>
      </c>
      <c r="K630" s="2">
        <f>I630+H632</f>
        <v>0.1</v>
      </c>
      <c r="L630" s="47"/>
      <c r="M630" s="47"/>
      <c r="N630" s="1" t="str">
        <f>IF(M630="○",H630*G630,IF(M630="×",-H630*G630,""))</f>
        <v/>
      </c>
      <c r="O630" s="1" t="str">
        <f>IF(L630&lt;&gt;"",IF(M630="○",100,IF(M630="×",-100,"")),"")</f>
        <v/>
      </c>
      <c r="P630" s="45" t="str">
        <f>IF(M630="○","勝",IF(M630="×","敗",""))</f>
        <v/>
      </c>
      <c r="Q630" s="176"/>
      <c r="R630" s="142"/>
      <c r="S630" s="142"/>
      <c r="T630" s="139"/>
      <c r="U630" s="95">
        <f>IF(AND(V630="",W630="")=TRUE,0,IF(AND(V630="勝",W630="敗")=TRUE,1,IF(AND(W630="勝",V630="敗")=TRUE,1,IF(AND(V630="勝",W630="")=TRUE,2,IF(AND(W630="勝",V630="")=TRUE,2,IF(AND(V630="敗",W630="")=TRUE,3,IF(AND(W630="敗",V630="")=TRUE,3,0)))))))</f>
        <v>0</v>
      </c>
      <c r="V630" s="95" t="str">
        <f>IF(L630="","",P630)</f>
        <v/>
      </c>
      <c r="W630" s="95" t="str">
        <f>IF(L632="","",P632)</f>
        <v/>
      </c>
      <c r="X630" s="95"/>
    </row>
    <row r="631" spans="1:24" ht="21" customHeight="1">
      <c r="A631" s="5">
        <f>A627+1</f>
        <v>156</v>
      </c>
      <c r="B631" s="59"/>
      <c r="C631" s="60" t="str">
        <f>IF(B631="","",TEXT(B631,"(aaa)"))</f>
        <v/>
      </c>
      <c r="D631" s="89" t="s">
        <v>26</v>
      </c>
      <c r="E631" s="27" t="s">
        <v>32</v>
      </c>
      <c r="F631" s="89"/>
      <c r="G631" s="87" t="s">
        <v>28</v>
      </c>
      <c r="H631" s="37" t="s">
        <v>11</v>
      </c>
      <c r="I631" s="83" t="s">
        <v>20</v>
      </c>
      <c r="J631" s="84" t="s">
        <v>21</v>
      </c>
      <c r="K631" s="84" t="s">
        <v>22</v>
      </c>
      <c r="L631" s="85" t="s">
        <v>14</v>
      </c>
      <c r="M631" s="48"/>
      <c r="N631" s="1"/>
      <c r="O631" s="94" t="str">
        <f>IF(AND(O630="",O632="")=TRUE,"",V631/SUM(V631:X631)*100)</f>
        <v/>
      </c>
      <c r="P631" s="45" t="str">
        <f>IF(AND(L630="",L632="")=TRUE,"",V631&amp;"勝"&amp;W631&amp;"敗"&amp;X631&amp;"引")</f>
        <v/>
      </c>
      <c r="Q631" s="137"/>
      <c r="R631" s="138"/>
      <c r="S631" s="138"/>
      <c r="T631" s="139"/>
      <c r="U631" s="95"/>
      <c r="V631" s="95">
        <f>IF(U630=2,V627+1,IF(U630=0,0,V627))</f>
        <v>0</v>
      </c>
      <c r="W631" s="95">
        <f>IF(U630=3,W627+1,IF(U630=0,0,W627))</f>
        <v>0</v>
      </c>
      <c r="X631" s="95">
        <f>IF(U630=1,X627+1,X627)</f>
        <v>0</v>
      </c>
    </row>
    <row r="632" spans="1:24" ht="21" customHeight="1" thickBot="1">
      <c r="A632" s="6"/>
      <c r="B632" s="7"/>
      <c r="C632" s="7"/>
      <c r="D632" s="75"/>
      <c r="E632" s="17"/>
      <c r="F632" s="91"/>
      <c r="G632" s="108">
        <v>10000</v>
      </c>
      <c r="H632" s="92">
        <v>0.1</v>
      </c>
      <c r="I632" s="56">
        <f>E632+F632</f>
        <v>0</v>
      </c>
      <c r="J632" s="57">
        <f>I632+H630</f>
        <v>0.08</v>
      </c>
      <c r="K632" s="57">
        <f>I632-H632</f>
        <v>-0.1</v>
      </c>
      <c r="L632" s="53"/>
      <c r="M632" s="53"/>
      <c r="N632" s="8"/>
      <c r="O632" s="8" t="str">
        <f>IF(L632&lt;&gt;"",IF(M632="○",100,IF(M632="×",-100,"")),"")</f>
        <v/>
      </c>
      <c r="P632" s="54" t="str">
        <f>IF(M632="○","勝",IF(M632="×","敗",""))</f>
        <v/>
      </c>
      <c r="U632" s="95"/>
      <c r="V632" s="95"/>
      <c r="W632" s="95"/>
      <c r="X632" s="95"/>
    </row>
    <row r="633" spans="1:24" ht="21" customHeight="1">
      <c r="A633" s="26" t="s">
        <v>0</v>
      </c>
      <c r="B633" s="38" t="s">
        <v>33</v>
      </c>
      <c r="C633" s="38" t="s">
        <v>34</v>
      </c>
      <c r="D633" s="88" t="s">
        <v>26</v>
      </c>
      <c r="E633" s="25" t="s">
        <v>31</v>
      </c>
      <c r="F633" s="88" t="s">
        <v>27</v>
      </c>
      <c r="G633" s="86" t="s">
        <v>28</v>
      </c>
      <c r="H633" s="18" t="s">
        <v>10</v>
      </c>
      <c r="I633" s="41" t="s">
        <v>19</v>
      </c>
      <c r="J633" s="40" t="s">
        <v>21</v>
      </c>
      <c r="K633" s="40" t="s">
        <v>22</v>
      </c>
      <c r="L633" s="82" t="s">
        <v>14</v>
      </c>
      <c r="M633" s="36" t="s">
        <v>15</v>
      </c>
      <c r="N633" s="33" t="s">
        <v>16</v>
      </c>
      <c r="O633" s="33" t="s">
        <v>12</v>
      </c>
      <c r="P633" s="34" t="s">
        <v>13</v>
      </c>
      <c r="Q633" s="176"/>
      <c r="R633" s="138"/>
      <c r="S633" s="138"/>
      <c r="T633" s="139"/>
      <c r="U633" s="95"/>
      <c r="V633" s="95"/>
      <c r="W633" s="95"/>
      <c r="X633" s="95"/>
    </row>
    <row r="634" spans="1:24" ht="21" customHeight="1">
      <c r="A634" s="4"/>
      <c r="B634" s="58"/>
      <c r="C634" s="58"/>
      <c r="D634" s="74"/>
      <c r="E634" s="16"/>
      <c r="F634" s="90"/>
      <c r="G634" s="42">
        <v>10000</v>
      </c>
      <c r="H634" s="30">
        <v>0.08</v>
      </c>
      <c r="I634" s="24">
        <f>E634+F634</f>
        <v>0</v>
      </c>
      <c r="J634" s="2">
        <f>I634-H634</f>
        <v>-0.08</v>
      </c>
      <c r="K634" s="2">
        <f>I634+H636</f>
        <v>0.1</v>
      </c>
      <c r="L634" s="47"/>
      <c r="M634" s="47"/>
      <c r="N634" s="1" t="str">
        <f>IF(M634="○",H634*G634,IF(M634="×",-H634*G634,""))</f>
        <v/>
      </c>
      <c r="O634" s="1" t="str">
        <f>IF(L634&lt;&gt;"",IF(M634="○",100,IF(M634="×",-100,"")),"")</f>
        <v/>
      </c>
      <c r="P634" s="45" t="str">
        <f>IF(M634="○","勝",IF(M634="×","敗",""))</f>
        <v/>
      </c>
      <c r="Q634" s="176"/>
      <c r="R634" s="142"/>
      <c r="S634" s="142"/>
      <c r="T634" s="139"/>
      <c r="U634" s="95">
        <f>IF(AND(V634="",W634="")=TRUE,0,IF(AND(V634="勝",W634="敗")=TRUE,1,IF(AND(W634="勝",V634="敗")=TRUE,1,IF(AND(V634="勝",W634="")=TRUE,2,IF(AND(W634="勝",V634="")=TRUE,2,IF(AND(V634="敗",W634="")=TRUE,3,IF(AND(W634="敗",V634="")=TRUE,3,0)))))))</f>
        <v>0</v>
      </c>
      <c r="V634" s="95" t="str">
        <f>IF(L634="","",P634)</f>
        <v/>
      </c>
      <c r="W634" s="95" t="str">
        <f>IF(L636="","",P636)</f>
        <v/>
      </c>
      <c r="X634" s="95"/>
    </row>
    <row r="635" spans="1:24" ht="21" customHeight="1">
      <c r="A635" s="5">
        <f>A631+1</f>
        <v>157</v>
      </c>
      <c r="B635" s="59"/>
      <c r="C635" s="60" t="str">
        <f>IF(B635="","",TEXT(B635,"(aaa)"))</f>
        <v/>
      </c>
      <c r="D635" s="89" t="s">
        <v>26</v>
      </c>
      <c r="E635" s="27" t="s">
        <v>32</v>
      </c>
      <c r="F635" s="89"/>
      <c r="G635" s="87" t="s">
        <v>28</v>
      </c>
      <c r="H635" s="37" t="s">
        <v>11</v>
      </c>
      <c r="I635" s="83" t="s">
        <v>20</v>
      </c>
      <c r="J635" s="84" t="s">
        <v>21</v>
      </c>
      <c r="K635" s="84" t="s">
        <v>22</v>
      </c>
      <c r="L635" s="85" t="s">
        <v>14</v>
      </c>
      <c r="M635" s="48"/>
      <c r="N635" s="1"/>
      <c r="O635" s="94" t="str">
        <f>IF(AND(O634="",O636="")=TRUE,"",V635/SUM(V635:X635)*100)</f>
        <v/>
      </c>
      <c r="P635" s="45" t="str">
        <f>IF(AND(L634="",L636="")=TRUE,"",V635&amp;"勝"&amp;W635&amp;"敗"&amp;X635&amp;"引")</f>
        <v/>
      </c>
      <c r="Q635" s="137"/>
      <c r="R635" s="138"/>
      <c r="S635" s="138"/>
      <c r="T635" s="139"/>
      <c r="U635" s="95"/>
      <c r="V635" s="95">
        <f>IF(U634=2,V631+1,IF(U634=0,0,V631))</f>
        <v>0</v>
      </c>
      <c r="W635" s="95">
        <f>IF(U634=3,W631+1,IF(U634=0,0,W631))</f>
        <v>0</v>
      </c>
      <c r="X635" s="95">
        <f>IF(U634=1,X631+1,X631)</f>
        <v>0</v>
      </c>
    </row>
    <row r="636" spans="1:24" ht="21" customHeight="1" thickBot="1">
      <c r="A636" s="6"/>
      <c r="B636" s="7"/>
      <c r="C636" s="7"/>
      <c r="D636" s="75"/>
      <c r="E636" s="17"/>
      <c r="F636" s="91"/>
      <c r="G636" s="108">
        <v>10000</v>
      </c>
      <c r="H636" s="92">
        <v>0.1</v>
      </c>
      <c r="I636" s="56">
        <f>E636+F636</f>
        <v>0</v>
      </c>
      <c r="J636" s="57">
        <f>I636+H634</f>
        <v>0.08</v>
      </c>
      <c r="K636" s="57">
        <f>I636-H636</f>
        <v>-0.1</v>
      </c>
      <c r="L636" s="53"/>
      <c r="M636" s="53"/>
      <c r="N636" s="8"/>
      <c r="O636" s="8" t="str">
        <f>IF(L636&lt;&gt;"",IF(M636="○",100,IF(M636="×",-100,"")),"")</f>
        <v/>
      </c>
      <c r="P636" s="54" t="str">
        <f>IF(M636="○","勝",IF(M636="×","敗",""))</f>
        <v/>
      </c>
      <c r="U636" s="95"/>
      <c r="V636" s="95"/>
      <c r="W636" s="95"/>
      <c r="X636" s="95"/>
    </row>
    <row r="637" spans="1:24" ht="21" customHeight="1">
      <c r="A637" s="26" t="s">
        <v>0</v>
      </c>
      <c r="B637" s="38" t="s">
        <v>33</v>
      </c>
      <c r="C637" s="38" t="s">
        <v>34</v>
      </c>
      <c r="D637" s="88" t="s">
        <v>26</v>
      </c>
      <c r="E637" s="25" t="s">
        <v>31</v>
      </c>
      <c r="F637" s="88" t="s">
        <v>27</v>
      </c>
      <c r="G637" s="86" t="s">
        <v>28</v>
      </c>
      <c r="H637" s="18" t="s">
        <v>10</v>
      </c>
      <c r="I637" s="41" t="s">
        <v>19</v>
      </c>
      <c r="J637" s="40" t="s">
        <v>21</v>
      </c>
      <c r="K637" s="40" t="s">
        <v>22</v>
      </c>
      <c r="L637" s="82" t="s">
        <v>14</v>
      </c>
      <c r="M637" s="36" t="s">
        <v>15</v>
      </c>
      <c r="N637" s="33" t="s">
        <v>16</v>
      </c>
      <c r="O637" s="33" t="s">
        <v>12</v>
      </c>
      <c r="P637" s="34" t="s">
        <v>13</v>
      </c>
      <c r="Q637" s="176"/>
      <c r="R637" s="138"/>
      <c r="S637" s="138"/>
      <c r="T637" s="139"/>
      <c r="U637" s="95"/>
      <c r="V637" s="95"/>
      <c r="W637" s="95"/>
      <c r="X637" s="95"/>
    </row>
    <row r="638" spans="1:24" ht="21" customHeight="1">
      <c r="A638" s="4"/>
      <c r="B638" s="58"/>
      <c r="C638" s="58"/>
      <c r="D638" s="74"/>
      <c r="E638" s="16"/>
      <c r="F638" s="90"/>
      <c r="G638" s="42">
        <v>10000</v>
      </c>
      <c r="H638" s="30">
        <v>0.08</v>
      </c>
      <c r="I638" s="24">
        <f>E638+F638</f>
        <v>0</v>
      </c>
      <c r="J638" s="2">
        <f>I638-H638</f>
        <v>-0.08</v>
      </c>
      <c r="K638" s="2">
        <f>I638+H640</f>
        <v>0.1</v>
      </c>
      <c r="L638" s="47"/>
      <c r="M638" s="47"/>
      <c r="N638" s="1" t="str">
        <f>IF(M638="○",H638*G638,IF(M638="×",-H638*G638,""))</f>
        <v/>
      </c>
      <c r="O638" s="1" t="str">
        <f>IF(L638&lt;&gt;"",IF(M638="○",100,IF(M638="×",-100,"")),"")</f>
        <v/>
      </c>
      <c r="P638" s="45" t="str">
        <f>IF(M638="○","勝",IF(M638="×","敗",""))</f>
        <v/>
      </c>
      <c r="Q638" s="176"/>
      <c r="R638" s="142"/>
      <c r="S638" s="142"/>
      <c r="T638" s="139"/>
      <c r="U638" s="95">
        <f>IF(AND(V638="",W638="")=TRUE,0,IF(AND(V638="勝",W638="敗")=TRUE,1,IF(AND(W638="勝",V638="敗")=TRUE,1,IF(AND(V638="勝",W638="")=TRUE,2,IF(AND(W638="勝",V638="")=TRUE,2,IF(AND(V638="敗",W638="")=TRUE,3,IF(AND(W638="敗",V638="")=TRUE,3,0)))))))</f>
        <v>0</v>
      </c>
      <c r="V638" s="95" t="str">
        <f>IF(L638="","",P638)</f>
        <v/>
      </c>
      <c r="W638" s="95" t="str">
        <f>IF(L640="","",P640)</f>
        <v/>
      </c>
      <c r="X638" s="95"/>
    </row>
    <row r="639" spans="1:24" ht="21" customHeight="1">
      <c r="A639" s="5">
        <f>A635+1</f>
        <v>158</v>
      </c>
      <c r="B639" s="59"/>
      <c r="C639" s="60" t="str">
        <f>IF(B639="","",TEXT(B639,"(aaa)"))</f>
        <v/>
      </c>
      <c r="D639" s="89" t="s">
        <v>26</v>
      </c>
      <c r="E639" s="27" t="s">
        <v>32</v>
      </c>
      <c r="F639" s="89"/>
      <c r="G639" s="87" t="s">
        <v>28</v>
      </c>
      <c r="H639" s="37" t="s">
        <v>11</v>
      </c>
      <c r="I639" s="83" t="s">
        <v>20</v>
      </c>
      <c r="J639" s="84" t="s">
        <v>21</v>
      </c>
      <c r="K639" s="84" t="s">
        <v>22</v>
      </c>
      <c r="L639" s="85" t="s">
        <v>14</v>
      </c>
      <c r="M639" s="48"/>
      <c r="N639" s="1"/>
      <c r="O639" s="94" t="str">
        <f>IF(AND(O638="",O640="")=TRUE,"",V639/SUM(V639:X639)*100)</f>
        <v/>
      </c>
      <c r="P639" s="45" t="str">
        <f>IF(AND(L638="",L640="")=TRUE,"",V639&amp;"勝"&amp;W639&amp;"敗"&amp;X639&amp;"引")</f>
        <v/>
      </c>
      <c r="Q639" s="137"/>
      <c r="R639" s="138"/>
      <c r="S639" s="138"/>
      <c r="T639" s="139"/>
      <c r="U639" s="95"/>
      <c r="V639" s="95">
        <f>IF(U638=2,V635+1,IF(U638=0,0,V635))</f>
        <v>0</v>
      </c>
      <c r="W639" s="95">
        <f>IF(U638=3,W635+1,IF(U638=0,0,W635))</f>
        <v>0</v>
      </c>
      <c r="X639" s="95">
        <f>IF(U638=1,X635+1,X635)</f>
        <v>0</v>
      </c>
    </row>
    <row r="640" spans="1:24" ht="21" customHeight="1" thickBot="1">
      <c r="A640" s="6"/>
      <c r="B640" s="7"/>
      <c r="C640" s="7"/>
      <c r="D640" s="75"/>
      <c r="E640" s="17"/>
      <c r="F640" s="91"/>
      <c r="G640" s="108">
        <v>10000</v>
      </c>
      <c r="H640" s="92">
        <v>0.1</v>
      </c>
      <c r="I640" s="56">
        <f>E640+F640</f>
        <v>0</v>
      </c>
      <c r="J640" s="57">
        <f>I640+H638</f>
        <v>0.08</v>
      </c>
      <c r="K640" s="57">
        <f>I640-H640</f>
        <v>-0.1</v>
      </c>
      <c r="L640" s="53"/>
      <c r="M640" s="53"/>
      <c r="N640" s="8"/>
      <c r="O640" s="8" t="str">
        <f>IF(L640&lt;&gt;"",IF(M640="○",100,IF(M640="×",-100,"")),"")</f>
        <v/>
      </c>
      <c r="P640" s="54" t="str">
        <f>IF(M640="○","勝",IF(M640="×","敗",""))</f>
        <v/>
      </c>
      <c r="U640" s="95"/>
      <c r="V640" s="95"/>
      <c r="W640" s="95"/>
      <c r="X640" s="95"/>
    </row>
    <row r="641" spans="1:24" ht="21" customHeight="1">
      <c r="A641" s="26" t="s">
        <v>0</v>
      </c>
      <c r="B641" s="38" t="s">
        <v>33</v>
      </c>
      <c r="C641" s="38" t="s">
        <v>34</v>
      </c>
      <c r="D641" s="88" t="s">
        <v>26</v>
      </c>
      <c r="E641" s="25" t="s">
        <v>31</v>
      </c>
      <c r="F641" s="88" t="s">
        <v>27</v>
      </c>
      <c r="G641" s="86" t="s">
        <v>28</v>
      </c>
      <c r="H641" s="18" t="s">
        <v>10</v>
      </c>
      <c r="I641" s="41" t="s">
        <v>19</v>
      </c>
      <c r="J641" s="40" t="s">
        <v>21</v>
      </c>
      <c r="K641" s="40" t="s">
        <v>22</v>
      </c>
      <c r="L641" s="82" t="s">
        <v>14</v>
      </c>
      <c r="M641" s="36" t="s">
        <v>15</v>
      </c>
      <c r="N641" s="33" t="s">
        <v>16</v>
      </c>
      <c r="O641" s="33" t="s">
        <v>12</v>
      </c>
      <c r="P641" s="34" t="s">
        <v>13</v>
      </c>
      <c r="Q641" s="176"/>
      <c r="R641" s="138"/>
      <c r="S641" s="138"/>
      <c r="T641" s="139"/>
      <c r="U641" s="95"/>
      <c r="V641" s="95"/>
      <c r="W641" s="95"/>
      <c r="X641" s="95"/>
    </row>
    <row r="642" spans="1:24" ht="21" customHeight="1">
      <c r="A642" s="4"/>
      <c r="B642" s="58"/>
      <c r="C642" s="58"/>
      <c r="D642" s="74"/>
      <c r="E642" s="16"/>
      <c r="F642" s="90"/>
      <c r="G642" s="42">
        <v>10000</v>
      </c>
      <c r="H642" s="30">
        <v>0.08</v>
      </c>
      <c r="I642" s="24">
        <f>E642+F642</f>
        <v>0</v>
      </c>
      <c r="J642" s="2">
        <f>I642-H642</f>
        <v>-0.08</v>
      </c>
      <c r="K642" s="2">
        <f>I642+H644</f>
        <v>0.1</v>
      </c>
      <c r="L642" s="47"/>
      <c r="M642" s="47"/>
      <c r="N642" s="1" t="str">
        <f>IF(M642="○",H642*G642,IF(M642="×",-H642*G642,""))</f>
        <v/>
      </c>
      <c r="O642" s="1" t="str">
        <f>IF(L642&lt;&gt;"",IF(M642="○",100,IF(M642="×",-100,"")),"")</f>
        <v/>
      </c>
      <c r="P642" s="45" t="str">
        <f>IF(M642="○","勝",IF(M642="×","敗",""))</f>
        <v/>
      </c>
      <c r="Q642" s="176"/>
      <c r="R642" s="142"/>
      <c r="S642" s="142"/>
      <c r="T642" s="139"/>
      <c r="U642" s="95">
        <f>IF(AND(V642="",W642="")=TRUE,0,IF(AND(V642="勝",W642="敗")=TRUE,1,IF(AND(W642="勝",V642="敗")=TRUE,1,IF(AND(V642="勝",W642="")=TRUE,2,IF(AND(W642="勝",V642="")=TRUE,2,IF(AND(V642="敗",W642="")=TRUE,3,IF(AND(W642="敗",V642="")=TRUE,3,0)))))))</f>
        <v>0</v>
      </c>
      <c r="V642" s="95" t="str">
        <f>IF(L642="","",P642)</f>
        <v/>
      </c>
      <c r="W642" s="95" t="str">
        <f>IF(L644="","",P644)</f>
        <v/>
      </c>
      <c r="X642" s="95"/>
    </row>
    <row r="643" spans="1:24" ht="21" customHeight="1">
      <c r="A643" s="5">
        <f>A639+1</f>
        <v>159</v>
      </c>
      <c r="B643" s="59"/>
      <c r="C643" s="60" t="str">
        <f>IF(B643="","",TEXT(B643,"(aaa)"))</f>
        <v/>
      </c>
      <c r="D643" s="89" t="s">
        <v>26</v>
      </c>
      <c r="E643" s="27" t="s">
        <v>32</v>
      </c>
      <c r="F643" s="89"/>
      <c r="G643" s="87" t="s">
        <v>28</v>
      </c>
      <c r="H643" s="37" t="s">
        <v>11</v>
      </c>
      <c r="I643" s="83" t="s">
        <v>20</v>
      </c>
      <c r="J643" s="84" t="s">
        <v>21</v>
      </c>
      <c r="K643" s="84" t="s">
        <v>22</v>
      </c>
      <c r="L643" s="85" t="s">
        <v>14</v>
      </c>
      <c r="M643" s="48"/>
      <c r="N643" s="1"/>
      <c r="O643" s="94" t="str">
        <f>IF(AND(O642="",O644="")=TRUE,"",V643/SUM(V643:X643)*100)</f>
        <v/>
      </c>
      <c r="P643" s="45" t="str">
        <f>IF(AND(L642="",L644="")=TRUE,"",V643&amp;"勝"&amp;W643&amp;"敗"&amp;X643&amp;"引")</f>
        <v/>
      </c>
      <c r="Q643" s="137"/>
      <c r="R643" s="138"/>
      <c r="S643" s="138"/>
      <c r="T643" s="139"/>
      <c r="U643" s="95"/>
      <c r="V643" s="95">
        <f>IF(U642=2,V639+1,IF(U642=0,0,V639))</f>
        <v>0</v>
      </c>
      <c r="W643" s="95">
        <f>IF(U642=3,W639+1,IF(U642=0,0,W639))</f>
        <v>0</v>
      </c>
      <c r="X643" s="95">
        <f>IF(U642=1,X639+1,X639)</f>
        <v>0</v>
      </c>
    </row>
    <row r="644" spans="1:24" ht="21" customHeight="1" thickBot="1">
      <c r="A644" s="6"/>
      <c r="B644" s="7"/>
      <c r="C644" s="7"/>
      <c r="D644" s="75"/>
      <c r="E644" s="17"/>
      <c r="F644" s="91"/>
      <c r="G644" s="108">
        <v>10000</v>
      </c>
      <c r="H644" s="92">
        <v>0.1</v>
      </c>
      <c r="I644" s="56">
        <f>E644+F644</f>
        <v>0</v>
      </c>
      <c r="J644" s="57">
        <f>I644+H642</f>
        <v>0.08</v>
      </c>
      <c r="K644" s="57">
        <f>I644-H644</f>
        <v>-0.1</v>
      </c>
      <c r="L644" s="53"/>
      <c r="M644" s="53"/>
      <c r="N644" s="8"/>
      <c r="O644" s="8" t="str">
        <f>IF(L644&lt;&gt;"",IF(M644="○",100,IF(M644="×",-100,"")),"")</f>
        <v/>
      </c>
      <c r="P644" s="54" t="str">
        <f>IF(M644="○","勝",IF(M644="×","敗",""))</f>
        <v/>
      </c>
      <c r="U644" s="95"/>
      <c r="V644" s="95"/>
      <c r="W644" s="95"/>
      <c r="X644" s="95"/>
    </row>
    <row r="645" spans="1:24" ht="21" customHeight="1">
      <c r="A645" s="26" t="s">
        <v>0</v>
      </c>
      <c r="B645" s="38" t="s">
        <v>33</v>
      </c>
      <c r="C645" s="38" t="s">
        <v>34</v>
      </c>
      <c r="D645" s="88" t="s">
        <v>26</v>
      </c>
      <c r="E645" s="25" t="s">
        <v>31</v>
      </c>
      <c r="F645" s="88" t="s">
        <v>27</v>
      </c>
      <c r="G645" s="86" t="s">
        <v>28</v>
      </c>
      <c r="H645" s="18" t="s">
        <v>10</v>
      </c>
      <c r="I645" s="41" t="s">
        <v>19</v>
      </c>
      <c r="J645" s="40" t="s">
        <v>21</v>
      </c>
      <c r="K645" s="40" t="s">
        <v>22</v>
      </c>
      <c r="L645" s="82" t="s">
        <v>14</v>
      </c>
      <c r="M645" s="36" t="s">
        <v>15</v>
      </c>
      <c r="N645" s="33" t="s">
        <v>16</v>
      </c>
      <c r="O645" s="33" t="s">
        <v>12</v>
      </c>
      <c r="P645" s="34" t="s">
        <v>13</v>
      </c>
      <c r="Q645" s="176"/>
      <c r="R645" s="138"/>
      <c r="S645" s="138"/>
      <c r="T645" s="139"/>
      <c r="U645" s="95"/>
      <c r="V645" s="95"/>
      <c r="W645" s="95"/>
      <c r="X645" s="95"/>
    </row>
    <row r="646" spans="1:24" ht="21" customHeight="1">
      <c r="A646" s="4"/>
      <c r="B646" s="58"/>
      <c r="C646" s="58"/>
      <c r="D646" s="74"/>
      <c r="E646" s="16"/>
      <c r="F646" s="90"/>
      <c r="G646" s="42">
        <v>10000</v>
      </c>
      <c r="H646" s="30">
        <v>0.08</v>
      </c>
      <c r="I646" s="24">
        <f>E646+F646</f>
        <v>0</v>
      </c>
      <c r="J646" s="2">
        <f>I646-H646</f>
        <v>-0.08</v>
      </c>
      <c r="K646" s="2">
        <f>I646+H648</f>
        <v>0.1</v>
      </c>
      <c r="L646" s="47"/>
      <c r="M646" s="47"/>
      <c r="N646" s="1" t="str">
        <f>IF(M646="○",H646*G646,IF(M646="×",-H646*G646,""))</f>
        <v/>
      </c>
      <c r="O646" s="1" t="str">
        <f>IF(L646&lt;&gt;"",IF(M646="○",100,IF(M646="×",-100,"")),"")</f>
        <v/>
      </c>
      <c r="P646" s="45" t="str">
        <f>IF(M646="○","勝",IF(M646="×","敗",""))</f>
        <v/>
      </c>
      <c r="Q646" s="176"/>
      <c r="R646" s="142"/>
      <c r="S646" s="142"/>
      <c r="T646" s="139"/>
      <c r="U646" s="95">
        <f>IF(AND(V646="",W646="")=TRUE,0,IF(AND(V646="勝",W646="敗")=TRUE,1,IF(AND(W646="勝",V646="敗")=TRUE,1,IF(AND(V646="勝",W646="")=TRUE,2,IF(AND(W646="勝",V646="")=TRUE,2,IF(AND(V646="敗",W646="")=TRUE,3,IF(AND(W646="敗",V646="")=TRUE,3,0)))))))</f>
        <v>0</v>
      </c>
      <c r="V646" s="95" t="str">
        <f>IF(L646="","",P646)</f>
        <v/>
      </c>
      <c r="W646" s="95" t="str">
        <f>IF(L648="","",P648)</f>
        <v/>
      </c>
      <c r="X646" s="95"/>
    </row>
    <row r="647" spans="1:24" ht="21" customHeight="1">
      <c r="A647" s="5">
        <f>A643+1</f>
        <v>160</v>
      </c>
      <c r="B647" s="59"/>
      <c r="C647" s="60" t="str">
        <f>IF(B647="","",TEXT(B647,"(aaa)"))</f>
        <v/>
      </c>
      <c r="D647" s="89" t="s">
        <v>26</v>
      </c>
      <c r="E647" s="27" t="s">
        <v>32</v>
      </c>
      <c r="F647" s="89"/>
      <c r="G647" s="87" t="s">
        <v>28</v>
      </c>
      <c r="H647" s="37" t="s">
        <v>11</v>
      </c>
      <c r="I647" s="83" t="s">
        <v>20</v>
      </c>
      <c r="J647" s="84" t="s">
        <v>21</v>
      </c>
      <c r="K647" s="84" t="s">
        <v>22</v>
      </c>
      <c r="L647" s="85" t="s">
        <v>14</v>
      </c>
      <c r="M647" s="48"/>
      <c r="N647" s="1"/>
      <c r="O647" s="94" t="str">
        <f>IF(AND(O646="",O648="")=TRUE,"",V647/SUM(V647:X647)*100)</f>
        <v/>
      </c>
      <c r="P647" s="45" t="str">
        <f>IF(AND(L646="",L648="")=TRUE,"",V647&amp;"勝"&amp;W647&amp;"敗"&amp;X647&amp;"引")</f>
        <v/>
      </c>
      <c r="Q647" s="137"/>
      <c r="R647" s="138"/>
      <c r="S647" s="138"/>
      <c r="T647" s="139"/>
      <c r="U647" s="95"/>
      <c r="V647" s="95">
        <f>IF(U646=2,V643+1,IF(U646=0,0,V643))</f>
        <v>0</v>
      </c>
      <c r="W647" s="95">
        <f>IF(U646=3,W643+1,IF(U646=0,0,W643))</f>
        <v>0</v>
      </c>
      <c r="X647" s="95">
        <f>IF(U646=1,X643+1,X643)</f>
        <v>0</v>
      </c>
    </row>
    <row r="648" spans="1:24" ht="21" customHeight="1" thickBot="1">
      <c r="A648" s="6"/>
      <c r="B648" s="7"/>
      <c r="C648" s="7"/>
      <c r="D648" s="75"/>
      <c r="E648" s="17"/>
      <c r="F648" s="91"/>
      <c r="G648" s="108">
        <v>10000</v>
      </c>
      <c r="H648" s="92">
        <v>0.1</v>
      </c>
      <c r="I648" s="56">
        <f>E648+F648</f>
        <v>0</v>
      </c>
      <c r="J648" s="57">
        <f>I648+H646</f>
        <v>0.08</v>
      </c>
      <c r="K648" s="57">
        <f>I648-H648</f>
        <v>-0.1</v>
      </c>
      <c r="L648" s="53"/>
      <c r="M648" s="53"/>
      <c r="N648" s="8"/>
      <c r="O648" s="8" t="str">
        <f>IF(L648&lt;&gt;"",IF(M648="○",100,IF(M648="×",-100,"")),"")</f>
        <v/>
      </c>
      <c r="P648" s="54" t="str">
        <f>IF(M648="○","勝",IF(M648="×","敗",""))</f>
        <v/>
      </c>
      <c r="U648" s="95"/>
      <c r="V648" s="95"/>
      <c r="W648" s="95"/>
      <c r="X648" s="95"/>
    </row>
    <row r="649" spans="1:24" ht="21" customHeight="1">
      <c r="A649" s="26" t="s">
        <v>0</v>
      </c>
      <c r="B649" s="38" t="s">
        <v>33</v>
      </c>
      <c r="C649" s="38" t="s">
        <v>34</v>
      </c>
      <c r="D649" s="88" t="s">
        <v>26</v>
      </c>
      <c r="E649" s="25" t="s">
        <v>31</v>
      </c>
      <c r="F649" s="88" t="s">
        <v>27</v>
      </c>
      <c r="G649" s="86" t="s">
        <v>28</v>
      </c>
      <c r="H649" s="18" t="s">
        <v>10</v>
      </c>
      <c r="I649" s="41" t="s">
        <v>19</v>
      </c>
      <c r="J649" s="40" t="s">
        <v>21</v>
      </c>
      <c r="K649" s="40" t="s">
        <v>22</v>
      </c>
      <c r="L649" s="82" t="s">
        <v>14</v>
      </c>
      <c r="M649" s="36" t="s">
        <v>15</v>
      </c>
      <c r="N649" s="33" t="s">
        <v>16</v>
      </c>
      <c r="O649" s="33" t="s">
        <v>12</v>
      </c>
      <c r="P649" s="34" t="s">
        <v>13</v>
      </c>
      <c r="Q649" s="176"/>
      <c r="R649" s="138"/>
      <c r="S649" s="138"/>
      <c r="T649" s="139"/>
      <c r="U649" s="95"/>
      <c r="V649" s="95"/>
      <c r="W649" s="95"/>
      <c r="X649" s="95"/>
    </row>
    <row r="650" spans="1:24" ht="21" customHeight="1">
      <c r="A650" s="4"/>
      <c r="B650" s="58"/>
      <c r="C650" s="58"/>
      <c r="D650" s="74"/>
      <c r="E650" s="16"/>
      <c r="F650" s="90"/>
      <c r="G650" s="42">
        <v>10000</v>
      </c>
      <c r="H650" s="30">
        <v>0.08</v>
      </c>
      <c r="I650" s="24">
        <f>E650+F650</f>
        <v>0</v>
      </c>
      <c r="J650" s="2">
        <f>I650-H650</f>
        <v>-0.08</v>
      </c>
      <c r="K650" s="2">
        <f>I650+H652</f>
        <v>0.1</v>
      </c>
      <c r="L650" s="47"/>
      <c r="M650" s="47"/>
      <c r="N650" s="1" t="str">
        <f>IF(M650="○",H650*G650,IF(M650="×",-H650*G650,""))</f>
        <v/>
      </c>
      <c r="O650" s="1" t="str">
        <f>IF(L650&lt;&gt;"",IF(M650="○",100,IF(M650="×",-100,"")),"")</f>
        <v/>
      </c>
      <c r="P650" s="45" t="str">
        <f>IF(M650="○","勝",IF(M650="×","敗",""))</f>
        <v/>
      </c>
      <c r="Q650" s="176"/>
      <c r="R650" s="142"/>
      <c r="S650" s="142"/>
      <c r="T650" s="139"/>
      <c r="U650" s="95">
        <f>IF(AND(V650="",W650="")=TRUE,0,IF(AND(V650="勝",W650="敗")=TRUE,1,IF(AND(W650="勝",V650="敗")=TRUE,1,IF(AND(V650="勝",W650="")=TRUE,2,IF(AND(W650="勝",V650="")=TRUE,2,IF(AND(V650="敗",W650="")=TRUE,3,IF(AND(W650="敗",V650="")=TRUE,3,0)))))))</f>
        <v>0</v>
      </c>
      <c r="V650" s="95" t="str">
        <f>IF(L650="","",P650)</f>
        <v/>
      </c>
      <c r="W650" s="95" t="str">
        <f>IF(L652="","",P652)</f>
        <v/>
      </c>
      <c r="X650" s="95"/>
    </row>
    <row r="651" spans="1:24" ht="21" customHeight="1">
      <c r="A651" s="5">
        <f>A647+1</f>
        <v>161</v>
      </c>
      <c r="B651" s="59"/>
      <c r="C651" s="60" t="str">
        <f>IF(B651="","",TEXT(B651,"(aaa)"))</f>
        <v/>
      </c>
      <c r="D651" s="89" t="s">
        <v>26</v>
      </c>
      <c r="E651" s="27" t="s">
        <v>32</v>
      </c>
      <c r="F651" s="89"/>
      <c r="G651" s="87" t="s">
        <v>28</v>
      </c>
      <c r="H651" s="37" t="s">
        <v>11</v>
      </c>
      <c r="I651" s="83" t="s">
        <v>20</v>
      </c>
      <c r="J651" s="84" t="s">
        <v>21</v>
      </c>
      <c r="K651" s="84" t="s">
        <v>22</v>
      </c>
      <c r="L651" s="85" t="s">
        <v>14</v>
      </c>
      <c r="M651" s="48"/>
      <c r="N651" s="1"/>
      <c r="O651" s="94" t="str">
        <f>IF(AND(O650="",O652="")=TRUE,"",V651/SUM(V651:X651)*100)</f>
        <v/>
      </c>
      <c r="P651" s="45" t="str">
        <f>IF(AND(L650="",L652="")=TRUE,"",V651&amp;"勝"&amp;W651&amp;"敗"&amp;X651&amp;"引")</f>
        <v/>
      </c>
      <c r="Q651" s="137"/>
      <c r="R651" s="138"/>
      <c r="S651" s="138"/>
      <c r="T651" s="139"/>
      <c r="U651" s="95"/>
      <c r="V651" s="95">
        <f>IF(U650=2,V647+1,IF(U650=0,0,V647))</f>
        <v>0</v>
      </c>
      <c r="W651" s="95">
        <f>IF(U650=3,W647+1,IF(U650=0,0,W647))</f>
        <v>0</v>
      </c>
      <c r="X651" s="95">
        <f>IF(U650=1,X647+1,X647)</f>
        <v>0</v>
      </c>
    </row>
    <row r="652" spans="1:24" ht="21" customHeight="1" thickBot="1">
      <c r="A652" s="6"/>
      <c r="B652" s="7"/>
      <c r="C652" s="7"/>
      <c r="D652" s="75"/>
      <c r="E652" s="17"/>
      <c r="F652" s="91"/>
      <c r="G652" s="108">
        <v>10000</v>
      </c>
      <c r="H652" s="92">
        <v>0.1</v>
      </c>
      <c r="I652" s="56">
        <f>E652+F652</f>
        <v>0</v>
      </c>
      <c r="J652" s="57">
        <f>I652+H650</f>
        <v>0.08</v>
      </c>
      <c r="K652" s="57">
        <f>I652-H652</f>
        <v>-0.1</v>
      </c>
      <c r="L652" s="53"/>
      <c r="M652" s="53"/>
      <c r="N652" s="8"/>
      <c r="O652" s="8" t="str">
        <f>IF(L652&lt;&gt;"",IF(M652="○",100,IF(M652="×",-100,"")),"")</f>
        <v/>
      </c>
      <c r="P652" s="54" t="str">
        <f>IF(M652="○","勝",IF(M652="×","敗",""))</f>
        <v/>
      </c>
      <c r="U652" s="95"/>
      <c r="V652" s="95"/>
      <c r="W652" s="95"/>
      <c r="X652" s="95"/>
    </row>
    <row r="653" spans="1:24" ht="21" customHeight="1">
      <c r="A653" s="26" t="s">
        <v>0</v>
      </c>
      <c r="B653" s="38" t="s">
        <v>33</v>
      </c>
      <c r="C653" s="38" t="s">
        <v>34</v>
      </c>
      <c r="D653" s="88" t="s">
        <v>26</v>
      </c>
      <c r="E653" s="25" t="s">
        <v>31</v>
      </c>
      <c r="F653" s="88" t="s">
        <v>27</v>
      </c>
      <c r="G653" s="86" t="s">
        <v>28</v>
      </c>
      <c r="H653" s="18" t="s">
        <v>10</v>
      </c>
      <c r="I653" s="41" t="s">
        <v>19</v>
      </c>
      <c r="J653" s="40" t="s">
        <v>21</v>
      </c>
      <c r="K653" s="40" t="s">
        <v>22</v>
      </c>
      <c r="L653" s="82" t="s">
        <v>14</v>
      </c>
      <c r="M653" s="36" t="s">
        <v>15</v>
      </c>
      <c r="N653" s="33" t="s">
        <v>16</v>
      </c>
      <c r="O653" s="33" t="s">
        <v>12</v>
      </c>
      <c r="P653" s="34" t="s">
        <v>13</v>
      </c>
      <c r="Q653" s="176"/>
      <c r="R653" s="138"/>
      <c r="S653" s="138"/>
      <c r="T653" s="139"/>
      <c r="U653" s="95"/>
      <c r="V653" s="95"/>
      <c r="W653" s="95"/>
      <c r="X653" s="95"/>
    </row>
    <row r="654" spans="1:24" ht="21" customHeight="1">
      <c r="A654" s="4"/>
      <c r="B654" s="58"/>
      <c r="C654" s="58"/>
      <c r="D654" s="74"/>
      <c r="E654" s="16"/>
      <c r="F654" s="90"/>
      <c r="G654" s="42">
        <v>10000</v>
      </c>
      <c r="H654" s="30">
        <v>0.08</v>
      </c>
      <c r="I654" s="24">
        <f>E654+F654</f>
        <v>0</v>
      </c>
      <c r="J654" s="2">
        <f>I654-H654</f>
        <v>-0.08</v>
      </c>
      <c r="K654" s="2">
        <f>I654+H656</f>
        <v>0.1</v>
      </c>
      <c r="L654" s="47"/>
      <c r="M654" s="47"/>
      <c r="N654" s="1" t="str">
        <f>IF(M654="○",H654*G654,IF(M654="×",-H654*G654,""))</f>
        <v/>
      </c>
      <c r="O654" s="1" t="str">
        <f>IF(L654&lt;&gt;"",IF(M654="○",100,IF(M654="×",-100,"")),"")</f>
        <v/>
      </c>
      <c r="P654" s="45" t="str">
        <f>IF(M654="○","勝",IF(M654="×","敗",""))</f>
        <v/>
      </c>
      <c r="Q654" s="176"/>
      <c r="R654" s="142"/>
      <c r="S654" s="142"/>
      <c r="T654" s="139"/>
      <c r="U654" s="95">
        <f>IF(AND(V654="",W654="")=TRUE,0,IF(AND(V654="勝",W654="敗")=TRUE,1,IF(AND(W654="勝",V654="敗")=TRUE,1,IF(AND(V654="勝",W654="")=TRUE,2,IF(AND(W654="勝",V654="")=TRUE,2,IF(AND(V654="敗",W654="")=TRUE,3,IF(AND(W654="敗",V654="")=TRUE,3,0)))))))</f>
        <v>0</v>
      </c>
      <c r="V654" s="95" t="str">
        <f>IF(L654="","",P654)</f>
        <v/>
      </c>
      <c r="W654" s="95" t="str">
        <f>IF(L656="","",P656)</f>
        <v/>
      </c>
      <c r="X654" s="95"/>
    </row>
    <row r="655" spans="1:24" ht="21" customHeight="1">
      <c r="A655" s="5">
        <f>A651+1</f>
        <v>162</v>
      </c>
      <c r="B655" s="59"/>
      <c r="C655" s="60" t="str">
        <f>IF(B655="","",TEXT(B655,"(aaa)"))</f>
        <v/>
      </c>
      <c r="D655" s="89" t="s">
        <v>26</v>
      </c>
      <c r="E655" s="27" t="s">
        <v>32</v>
      </c>
      <c r="F655" s="89"/>
      <c r="G655" s="87" t="s">
        <v>28</v>
      </c>
      <c r="H655" s="37" t="s">
        <v>11</v>
      </c>
      <c r="I655" s="83" t="s">
        <v>20</v>
      </c>
      <c r="J655" s="84" t="s">
        <v>21</v>
      </c>
      <c r="K655" s="84" t="s">
        <v>22</v>
      </c>
      <c r="L655" s="85" t="s">
        <v>14</v>
      </c>
      <c r="M655" s="48"/>
      <c r="N655" s="1"/>
      <c r="O655" s="94" t="str">
        <f>IF(AND(O654="",O656="")=TRUE,"",V655/SUM(V655:X655)*100)</f>
        <v/>
      </c>
      <c r="P655" s="45" t="str">
        <f>IF(AND(L654="",L656="")=TRUE,"",V655&amp;"勝"&amp;W655&amp;"敗"&amp;X655&amp;"引")</f>
        <v/>
      </c>
      <c r="Q655" s="137"/>
      <c r="R655" s="138"/>
      <c r="S655" s="138"/>
      <c r="T655" s="139"/>
      <c r="U655" s="95"/>
      <c r="V655" s="95">
        <f>IF(U654=2,V651+1,IF(U654=0,0,V651))</f>
        <v>0</v>
      </c>
      <c r="W655" s="95">
        <f>IF(U654=3,W651+1,IF(U654=0,0,W651))</f>
        <v>0</v>
      </c>
      <c r="X655" s="95">
        <f>IF(U654=1,X651+1,X651)</f>
        <v>0</v>
      </c>
    </row>
    <row r="656" spans="1:24" ht="21" customHeight="1" thickBot="1">
      <c r="A656" s="6"/>
      <c r="B656" s="7"/>
      <c r="C656" s="7"/>
      <c r="D656" s="75"/>
      <c r="E656" s="17"/>
      <c r="F656" s="91"/>
      <c r="G656" s="108">
        <v>10000</v>
      </c>
      <c r="H656" s="92">
        <v>0.1</v>
      </c>
      <c r="I656" s="56">
        <f>E656+F656</f>
        <v>0</v>
      </c>
      <c r="J656" s="57">
        <f>I656+H654</f>
        <v>0.08</v>
      </c>
      <c r="K656" s="57">
        <f>I656-H656</f>
        <v>-0.1</v>
      </c>
      <c r="L656" s="53"/>
      <c r="M656" s="53"/>
      <c r="N656" s="8"/>
      <c r="O656" s="8" t="str">
        <f>IF(L656&lt;&gt;"",IF(M656="○",100,IF(M656="×",-100,"")),"")</f>
        <v/>
      </c>
      <c r="P656" s="54" t="str">
        <f>IF(M656="○","勝",IF(M656="×","敗",""))</f>
        <v/>
      </c>
      <c r="U656" s="95"/>
      <c r="V656" s="95"/>
      <c r="W656" s="95"/>
      <c r="X656" s="95"/>
    </row>
    <row r="657" spans="1:24" ht="21" customHeight="1">
      <c r="A657" s="26" t="s">
        <v>0</v>
      </c>
      <c r="B657" s="38" t="s">
        <v>33</v>
      </c>
      <c r="C657" s="38" t="s">
        <v>34</v>
      </c>
      <c r="D657" s="88" t="s">
        <v>26</v>
      </c>
      <c r="E657" s="25" t="s">
        <v>31</v>
      </c>
      <c r="F657" s="88" t="s">
        <v>27</v>
      </c>
      <c r="G657" s="86" t="s">
        <v>28</v>
      </c>
      <c r="H657" s="18" t="s">
        <v>10</v>
      </c>
      <c r="I657" s="41" t="s">
        <v>19</v>
      </c>
      <c r="J657" s="40" t="s">
        <v>21</v>
      </c>
      <c r="K657" s="40" t="s">
        <v>22</v>
      </c>
      <c r="L657" s="82" t="s">
        <v>14</v>
      </c>
      <c r="M657" s="36" t="s">
        <v>15</v>
      </c>
      <c r="N657" s="33" t="s">
        <v>16</v>
      </c>
      <c r="O657" s="33" t="s">
        <v>12</v>
      </c>
      <c r="P657" s="34" t="s">
        <v>13</v>
      </c>
      <c r="Q657" s="176"/>
      <c r="R657" s="138"/>
      <c r="S657" s="138"/>
      <c r="T657" s="139"/>
      <c r="U657" s="95"/>
      <c r="V657" s="95"/>
      <c r="W657" s="95"/>
      <c r="X657" s="95"/>
    </row>
    <row r="658" spans="1:24" ht="21" customHeight="1">
      <c r="A658" s="4"/>
      <c r="B658" s="58"/>
      <c r="C658" s="58"/>
      <c r="D658" s="74"/>
      <c r="E658" s="16"/>
      <c r="F658" s="90"/>
      <c r="G658" s="42">
        <v>10000</v>
      </c>
      <c r="H658" s="30">
        <v>0.08</v>
      </c>
      <c r="I658" s="24">
        <f>E658+F658</f>
        <v>0</v>
      </c>
      <c r="J658" s="2">
        <f>I658-H658</f>
        <v>-0.08</v>
      </c>
      <c r="K658" s="2">
        <f>I658+H660</f>
        <v>0.1</v>
      </c>
      <c r="L658" s="47"/>
      <c r="M658" s="47"/>
      <c r="N658" s="1" t="str">
        <f>IF(M658="○",H658*G658,IF(M658="×",-H658*G658,""))</f>
        <v/>
      </c>
      <c r="O658" s="1" t="str">
        <f>IF(L658&lt;&gt;"",IF(M658="○",100,IF(M658="×",-100,"")),"")</f>
        <v/>
      </c>
      <c r="P658" s="45" t="str">
        <f>IF(M658="○","勝",IF(M658="×","敗",""))</f>
        <v/>
      </c>
      <c r="Q658" s="176"/>
      <c r="R658" s="142"/>
      <c r="S658" s="142"/>
      <c r="T658" s="139"/>
      <c r="U658" s="95">
        <f>IF(AND(V658="",W658="")=TRUE,0,IF(AND(V658="勝",W658="敗")=TRUE,1,IF(AND(W658="勝",V658="敗")=TRUE,1,IF(AND(V658="勝",W658="")=TRUE,2,IF(AND(W658="勝",V658="")=TRUE,2,IF(AND(V658="敗",W658="")=TRUE,3,IF(AND(W658="敗",V658="")=TRUE,3,0)))))))</f>
        <v>0</v>
      </c>
      <c r="V658" s="95" t="str">
        <f>IF(L658="","",P658)</f>
        <v/>
      </c>
      <c r="W658" s="95" t="str">
        <f>IF(L660="","",P660)</f>
        <v/>
      </c>
      <c r="X658" s="95"/>
    </row>
    <row r="659" spans="1:24" ht="21" customHeight="1">
      <c r="A659" s="5">
        <f>A655+1</f>
        <v>163</v>
      </c>
      <c r="B659" s="59"/>
      <c r="C659" s="60" t="str">
        <f>IF(B659="","",TEXT(B659,"(aaa)"))</f>
        <v/>
      </c>
      <c r="D659" s="89" t="s">
        <v>26</v>
      </c>
      <c r="E659" s="27" t="s">
        <v>32</v>
      </c>
      <c r="F659" s="89"/>
      <c r="G659" s="87" t="s">
        <v>28</v>
      </c>
      <c r="H659" s="37" t="s">
        <v>11</v>
      </c>
      <c r="I659" s="83" t="s">
        <v>20</v>
      </c>
      <c r="J659" s="84" t="s">
        <v>21</v>
      </c>
      <c r="K659" s="84" t="s">
        <v>22</v>
      </c>
      <c r="L659" s="85" t="s">
        <v>14</v>
      </c>
      <c r="M659" s="48"/>
      <c r="N659" s="1"/>
      <c r="O659" s="94" t="str">
        <f>IF(AND(O658="",O660="")=TRUE,"",V659/SUM(V659:X659)*100)</f>
        <v/>
      </c>
      <c r="P659" s="45" t="str">
        <f>IF(AND(L658="",L660="")=TRUE,"",V659&amp;"勝"&amp;W659&amp;"敗"&amp;X659&amp;"引")</f>
        <v/>
      </c>
      <c r="Q659" s="137"/>
      <c r="R659" s="138"/>
      <c r="S659" s="138"/>
      <c r="T659" s="139"/>
      <c r="U659" s="95"/>
      <c r="V659" s="95">
        <f>IF(U658=2,V655+1,IF(U658=0,0,V655))</f>
        <v>0</v>
      </c>
      <c r="W659" s="95">
        <f>IF(U658=3,W655+1,IF(U658=0,0,W655))</f>
        <v>0</v>
      </c>
      <c r="X659" s="95">
        <f>IF(U658=1,X655+1,X655)</f>
        <v>0</v>
      </c>
    </row>
    <row r="660" spans="1:24" ht="21" customHeight="1" thickBot="1">
      <c r="A660" s="6"/>
      <c r="B660" s="7"/>
      <c r="C660" s="7"/>
      <c r="D660" s="75"/>
      <c r="E660" s="17"/>
      <c r="F660" s="91"/>
      <c r="G660" s="108">
        <v>10000</v>
      </c>
      <c r="H660" s="92">
        <v>0.1</v>
      </c>
      <c r="I660" s="56">
        <f>E660+F660</f>
        <v>0</v>
      </c>
      <c r="J660" s="57">
        <f>I660+H658</f>
        <v>0.08</v>
      </c>
      <c r="K660" s="57">
        <f>I660-H660</f>
        <v>-0.1</v>
      </c>
      <c r="L660" s="53"/>
      <c r="M660" s="53"/>
      <c r="N660" s="8"/>
      <c r="O660" s="8" t="str">
        <f>IF(L660&lt;&gt;"",IF(M660="○",100,IF(M660="×",-100,"")),"")</f>
        <v/>
      </c>
      <c r="P660" s="54" t="str">
        <f>IF(M660="○","勝",IF(M660="×","敗",""))</f>
        <v/>
      </c>
      <c r="U660" s="95"/>
      <c r="V660" s="95"/>
      <c r="W660" s="95"/>
      <c r="X660" s="95"/>
    </row>
    <row r="661" spans="1:24" ht="21" customHeight="1">
      <c r="A661" s="26" t="s">
        <v>0</v>
      </c>
      <c r="B661" s="38" t="s">
        <v>33</v>
      </c>
      <c r="C661" s="38" t="s">
        <v>34</v>
      </c>
      <c r="D661" s="88" t="s">
        <v>26</v>
      </c>
      <c r="E661" s="25" t="s">
        <v>31</v>
      </c>
      <c r="F661" s="88" t="s">
        <v>27</v>
      </c>
      <c r="G661" s="86" t="s">
        <v>28</v>
      </c>
      <c r="H661" s="18" t="s">
        <v>10</v>
      </c>
      <c r="I661" s="41" t="s">
        <v>19</v>
      </c>
      <c r="J661" s="40" t="s">
        <v>21</v>
      </c>
      <c r="K661" s="40" t="s">
        <v>22</v>
      </c>
      <c r="L661" s="82" t="s">
        <v>14</v>
      </c>
      <c r="M661" s="36" t="s">
        <v>15</v>
      </c>
      <c r="N661" s="33" t="s">
        <v>16</v>
      </c>
      <c r="O661" s="33" t="s">
        <v>12</v>
      </c>
      <c r="P661" s="34" t="s">
        <v>13</v>
      </c>
      <c r="Q661" s="176"/>
      <c r="R661" s="138"/>
      <c r="S661" s="138"/>
      <c r="T661" s="139"/>
      <c r="U661" s="95"/>
      <c r="V661" s="95"/>
      <c r="W661" s="95"/>
      <c r="X661" s="95"/>
    </row>
    <row r="662" spans="1:24" ht="21" customHeight="1">
      <c r="A662" s="4"/>
      <c r="B662" s="58"/>
      <c r="C662" s="58"/>
      <c r="D662" s="74"/>
      <c r="E662" s="16"/>
      <c r="F662" s="90"/>
      <c r="G662" s="42">
        <v>10000</v>
      </c>
      <c r="H662" s="30">
        <v>0.08</v>
      </c>
      <c r="I662" s="24">
        <f>E662+F662</f>
        <v>0</v>
      </c>
      <c r="J662" s="2">
        <f>I662-H662</f>
        <v>-0.08</v>
      </c>
      <c r="K662" s="2">
        <f>I662+H664</f>
        <v>0.1</v>
      </c>
      <c r="L662" s="47"/>
      <c r="M662" s="47"/>
      <c r="N662" s="1" t="str">
        <f>IF(M662="○",H662*G662,IF(M662="×",-H662*G662,""))</f>
        <v/>
      </c>
      <c r="O662" s="1" t="str">
        <f>IF(L662&lt;&gt;"",IF(M662="○",100,IF(M662="×",-100,"")),"")</f>
        <v/>
      </c>
      <c r="P662" s="45" t="str">
        <f>IF(M662="○","勝",IF(M662="×","敗",""))</f>
        <v/>
      </c>
      <c r="Q662" s="176"/>
      <c r="R662" s="142"/>
      <c r="S662" s="142"/>
      <c r="T662" s="139"/>
      <c r="U662" s="95">
        <f>IF(AND(V662="",W662="")=TRUE,0,IF(AND(V662="勝",W662="敗")=TRUE,1,IF(AND(W662="勝",V662="敗")=TRUE,1,IF(AND(V662="勝",W662="")=TRUE,2,IF(AND(W662="勝",V662="")=TRUE,2,IF(AND(V662="敗",W662="")=TRUE,3,IF(AND(W662="敗",V662="")=TRUE,3,0)))))))</f>
        <v>0</v>
      </c>
      <c r="V662" s="95" t="str">
        <f>IF(L662="","",P662)</f>
        <v/>
      </c>
      <c r="W662" s="95" t="str">
        <f>IF(L664="","",P664)</f>
        <v/>
      </c>
      <c r="X662" s="95"/>
    </row>
    <row r="663" spans="1:24" ht="21" customHeight="1">
      <c r="A663" s="5">
        <f>A659+1</f>
        <v>164</v>
      </c>
      <c r="B663" s="59"/>
      <c r="C663" s="60" t="str">
        <f>IF(B663="","",TEXT(B663,"(aaa)"))</f>
        <v/>
      </c>
      <c r="D663" s="89" t="s">
        <v>26</v>
      </c>
      <c r="E663" s="27" t="s">
        <v>32</v>
      </c>
      <c r="F663" s="89"/>
      <c r="G663" s="87" t="s">
        <v>28</v>
      </c>
      <c r="H663" s="37" t="s">
        <v>11</v>
      </c>
      <c r="I663" s="83" t="s">
        <v>20</v>
      </c>
      <c r="J663" s="84" t="s">
        <v>21</v>
      </c>
      <c r="K663" s="84" t="s">
        <v>22</v>
      </c>
      <c r="L663" s="85" t="s">
        <v>14</v>
      </c>
      <c r="M663" s="48"/>
      <c r="N663" s="1"/>
      <c r="O663" s="94" t="str">
        <f>IF(AND(O662="",O664="")=TRUE,"",V663/SUM(V663:X663)*100)</f>
        <v/>
      </c>
      <c r="P663" s="45" t="str">
        <f>IF(AND(L662="",L664="")=TRUE,"",V663&amp;"勝"&amp;W663&amp;"敗"&amp;X663&amp;"引")</f>
        <v/>
      </c>
      <c r="Q663" s="137"/>
      <c r="R663" s="138"/>
      <c r="S663" s="138"/>
      <c r="T663" s="139"/>
      <c r="U663" s="95"/>
      <c r="V663" s="95">
        <f>IF(U662=2,V659+1,IF(U662=0,0,V659))</f>
        <v>0</v>
      </c>
      <c r="W663" s="95">
        <f>IF(U662=3,W659+1,IF(U662=0,0,W659))</f>
        <v>0</v>
      </c>
      <c r="X663" s="95">
        <f>IF(U662=1,X659+1,X659)</f>
        <v>0</v>
      </c>
    </row>
    <row r="664" spans="1:24" ht="21" customHeight="1" thickBot="1">
      <c r="A664" s="6"/>
      <c r="B664" s="7"/>
      <c r="C664" s="7"/>
      <c r="D664" s="75"/>
      <c r="E664" s="17"/>
      <c r="F664" s="91"/>
      <c r="G664" s="108">
        <v>10000</v>
      </c>
      <c r="H664" s="92">
        <v>0.1</v>
      </c>
      <c r="I664" s="56">
        <f>E664+F664</f>
        <v>0</v>
      </c>
      <c r="J664" s="57">
        <f>I664+H662</f>
        <v>0.08</v>
      </c>
      <c r="K664" s="57">
        <f>I664-H664</f>
        <v>-0.1</v>
      </c>
      <c r="L664" s="53"/>
      <c r="M664" s="53"/>
      <c r="N664" s="8"/>
      <c r="O664" s="8" t="str">
        <f>IF(L664&lt;&gt;"",IF(M664="○",100,IF(M664="×",-100,"")),"")</f>
        <v/>
      </c>
      <c r="P664" s="54" t="str">
        <f>IF(M664="○","勝",IF(M664="×","敗",""))</f>
        <v/>
      </c>
      <c r="U664" s="95"/>
      <c r="V664" s="95"/>
      <c r="W664" s="95"/>
      <c r="X664" s="95"/>
    </row>
    <row r="665" spans="1:24" ht="21" customHeight="1">
      <c r="A665" s="26" t="s">
        <v>0</v>
      </c>
      <c r="B665" s="38" t="s">
        <v>33</v>
      </c>
      <c r="C665" s="38" t="s">
        <v>34</v>
      </c>
      <c r="D665" s="88" t="s">
        <v>26</v>
      </c>
      <c r="E665" s="25" t="s">
        <v>31</v>
      </c>
      <c r="F665" s="88" t="s">
        <v>27</v>
      </c>
      <c r="G665" s="86" t="s">
        <v>28</v>
      </c>
      <c r="H665" s="18" t="s">
        <v>10</v>
      </c>
      <c r="I665" s="41" t="s">
        <v>19</v>
      </c>
      <c r="J665" s="40" t="s">
        <v>21</v>
      </c>
      <c r="K665" s="40" t="s">
        <v>22</v>
      </c>
      <c r="L665" s="82" t="s">
        <v>14</v>
      </c>
      <c r="M665" s="36" t="s">
        <v>15</v>
      </c>
      <c r="N665" s="33" t="s">
        <v>16</v>
      </c>
      <c r="O665" s="33" t="s">
        <v>12</v>
      </c>
      <c r="P665" s="34" t="s">
        <v>13</v>
      </c>
      <c r="Q665" s="176"/>
      <c r="R665" s="138"/>
      <c r="S665" s="138"/>
      <c r="T665" s="139"/>
      <c r="U665" s="95"/>
      <c r="V665" s="95"/>
      <c r="W665" s="95"/>
      <c r="X665" s="95"/>
    </row>
    <row r="666" spans="1:24" ht="21" customHeight="1">
      <c r="A666" s="4"/>
      <c r="B666" s="58"/>
      <c r="C666" s="58"/>
      <c r="D666" s="74"/>
      <c r="E666" s="16"/>
      <c r="F666" s="90"/>
      <c r="G666" s="42">
        <v>10000</v>
      </c>
      <c r="H666" s="30">
        <v>0.08</v>
      </c>
      <c r="I666" s="24">
        <f>E666+F666</f>
        <v>0</v>
      </c>
      <c r="J666" s="2">
        <f>I666-H666</f>
        <v>-0.08</v>
      </c>
      <c r="K666" s="2">
        <f>I666+H668</f>
        <v>0.1</v>
      </c>
      <c r="L666" s="47"/>
      <c r="M666" s="47"/>
      <c r="N666" s="1" t="str">
        <f>IF(M666="○",H666*G666,IF(M666="×",-H666*G666,""))</f>
        <v/>
      </c>
      <c r="O666" s="1" t="str">
        <f>IF(L666&lt;&gt;"",IF(M666="○",100,IF(M666="×",-100,"")),"")</f>
        <v/>
      </c>
      <c r="P666" s="45" t="str">
        <f>IF(M666="○","勝",IF(M666="×","敗",""))</f>
        <v/>
      </c>
      <c r="Q666" s="176"/>
      <c r="R666" s="142"/>
      <c r="S666" s="142"/>
      <c r="T666" s="139"/>
      <c r="U666" s="95">
        <f>IF(AND(V666="",W666="")=TRUE,0,IF(AND(V666="勝",W666="敗")=TRUE,1,IF(AND(W666="勝",V666="敗")=TRUE,1,IF(AND(V666="勝",W666="")=TRUE,2,IF(AND(W666="勝",V666="")=TRUE,2,IF(AND(V666="敗",W666="")=TRUE,3,IF(AND(W666="敗",V666="")=TRUE,3,0)))))))</f>
        <v>0</v>
      </c>
      <c r="V666" s="95" t="str">
        <f>IF(L666="","",P666)</f>
        <v/>
      </c>
      <c r="W666" s="95" t="str">
        <f>IF(L668="","",P668)</f>
        <v/>
      </c>
      <c r="X666" s="95"/>
    </row>
    <row r="667" spans="1:24" ht="21" customHeight="1">
      <c r="A667" s="5">
        <f>A663+1</f>
        <v>165</v>
      </c>
      <c r="B667" s="59"/>
      <c r="C667" s="60" t="str">
        <f>IF(B667="","",TEXT(B667,"(aaa)"))</f>
        <v/>
      </c>
      <c r="D667" s="89" t="s">
        <v>26</v>
      </c>
      <c r="E667" s="27" t="s">
        <v>32</v>
      </c>
      <c r="F667" s="89"/>
      <c r="G667" s="87" t="s">
        <v>28</v>
      </c>
      <c r="H667" s="37" t="s">
        <v>11</v>
      </c>
      <c r="I667" s="83" t="s">
        <v>20</v>
      </c>
      <c r="J667" s="84" t="s">
        <v>21</v>
      </c>
      <c r="K667" s="84" t="s">
        <v>22</v>
      </c>
      <c r="L667" s="85" t="s">
        <v>14</v>
      </c>
      <c r="M667" s="48"/>
      <c r="N667" s="1"/>
      <c r="O667" s="94" t="str">
        <f>IF(AND(O666="",O668="")=TRUE,"",V667/SUM(V667:X667)*100)</f>
        <v/>
      </c>
      <c r="P667" s="45" t="str">
        <f>IF(AND(L666="",L668="")=TRUE,"",V667&amp;"勝"&amp;W667&amp;"敗"&amp;X667&amp;"引")</f>
        <v/>
      </c>
      <c r="Q667" s="137"/>
      <c r="R667" s="138"/>
      <c r="S667" s="138"/>
      <c r="T667" s="139"/>
      <c r="U667" s="95"/>
      <c r="V667" s="95">
        <f>IF(U666=2,V663+1,IF(U666=0,0,V663))</f>
        <v>0</v>
      </c>
      <c r="W667" s="95">
        <f>IF(U666=3,W663+1,IF(U666=0,0,W663))</f>
        <v>0</v>
      </c>
      <c r="X667" s="95">
        <f>IF(U666=1,X663+1,X663)</f>
        <v>0</v>
      </c>
    </row>
    <row r="668" spans="1:24" ht="21" customHeight="1" thickBot="1">
      <c r="A668" s="6"/>
      <c r="B668" s="7"/>
      <c r="C668" s="7"/>
      <c r="D668" s="75"/>
      <c r="E668" s="17"/>
      <c r="F668" s="91"/>
      <c r="G668" s="108">
        <v>10000</v>
      </c>
      <c r="H668" s="92">
        <v>0.1</v>
      </c>
      <c r="I668" s="56">
        <f>E668+F668</f>
        <v>0</v>
      </c>
      <c r="J668" s="57">
        <f>I668+H666</f>
        <v>0.08</v>
      </c>
      <c r="K668" s="57">
        <f>I668-H668</f>
        <v>-0.1</v>
      </c>
      <c r="L668" s="53"/>
      <c r="M668" s="53"/>
      <c r="N668" s="8"/>
      <c r="O668" s="8" t="str">
        <f>IF(L668&lt;&gt;"",IF(M668="○",100,IF(M668="×",-100,"")),"")</f>
        <v/>
      </c>
      <c r="P668" s="54" t="str">
        <f>IF(M668="○","勝",IF(M668="×","敗",""))</f>
        <v/>
      </c>
      <c r="U668" s="95"/>
      <c r="V668" s="95"/>
      <c r="W668" s="95"/>
      <c r="X668" s="95"/>
    </row>
    <row r="669" spans="1:24" ht="21" customHeight="1">
      <c r="A669" s="26" t="s">
        <v>0</v>
      </c>
      <c r="B669" s="38" t="s">
        <v>33</v>
      </c>
      <c r="C669" s="38" t="s">
        <v>34</v>
      </c>
      <c r="D669" s="88" t="s">
        <v>26</v>
      </c>
      <c r="E669" s="25" t="s">
        <v>31</v>
      </c>
      <c r="F669" s="88" t="s">
        <v>27</v>
      </c>
      <c r="G669" s="86" t="s">
        <v>28</v>
      </c>
      <c r="H669" s="18" t="s">
        <v>10</v>
      </c>
      <c r="I669" s="41" t="s">
        <v>19</v>
      </c>
      <c r="J669" s="40" t="s">
        <v>21</v>
      </c>
      <c r="K669" s="40" t="s">
        <v>22</v>
      </c>
      <c r="L669" s="82" t="s">
        <v>14</v>
      </c>
      <c r="M669" s="36" t="s">
        <v>15</v>
      </c>
      <c r="N669" s="33" t="s">
        <v>16</v>
      </c>
      <c r="O669" s="33" t="s">
        <v>12</v>
      </c>
      <c r="P669" s="34" t="s">
        <v>13</v>
      </c>
      <c r="Q669" s="176"/>
      <c r="R669" s="138"/>
      <c r="S669" s="138"/>
      <c r="T669" s="139"/>
      <c r="U669" s="95"/>
      <c r="V669" s="95"/>
      <c r="W669" s="95"/>
      <c r="X669" s="95"/>
    </row>
    <row r="670" spans="1:24" ht="21" customHeight="1">
      <c r="A670" s="4"/>
      <c r="B670" s="58"/>
      <c r="C670" s="58"/>
      <c r="D670" s="74"/>
      <c r="E670" s="16"/>
      <c r="F670" s="90"/>
      <c r="G670" s="42">
        <v>10000</v>
      </c>
      <c r="H670" s="30">
        <v>0.08</v>
      </c>
      <c r="I670" s="24">
        <f>E670+F670</f>
        <v>0</v>
      </c>
      <c r="J670" s="2">
        <f>I670-H670</f>
        <v>-0.08</v>
      </c>
      <c r="K670" s="2">
        <f>I670+H672</f>
        <v>0.1</v>
      </c>
      <c r="L670" s="47"/>
      <c r="M670" s="47"/>
      <c r="N670" s="1" t="str">
        <f>IF(M670="○",H670*G670,IF(M670="×",-H670*G670,""))</f>
        <v/>
      </c>
      <c r="O670" s="1" t="str">
        <f>IF(L670&lt;&gt;"",IF(M670="○",100,IF(M670="×",-100,"")),"")</f>
        <v/>
      </c>
      <c r="P670" s="45" t="str">
        <f>IF(M670="○","勝",IF(M670="×","敗",""))</f>
        <v/>
      </c>
      <c r="Q670" s="176"/>
      <c r="R670" s="142"/>
      <c r="S670" s="142"/>
      <c r="T670" s="139"/>
      <c r="U670" s="95">
        <f>IF(AND(V670="",W670="")=TRUE,0,IF(AND(V670="勝",W670="敗")=TRUE,1,IF(AND(W670="勝",V670="敗")=TRUE,1,IF(AND(V670="勝",W670="")=TRUE,2,IF(AND(W670="勝",V670="")=TRUE,2,IF(AND(V670="敗",W670="")=TRUE,3,IF(AND(W670="敗",V670="")=TRUE,3,0)))))))</f>
        <v>0</v>
      </c>
      <c r="V670" s="95" t="str">
        <f>IF(L670="","",P670)</f>
        <v/>
      </c>
      <c r="W670" s="95" t="str">
        <f>IF(L672="","",P672)</f>
        <v/>
      </c>
      <c r="X670" s="95"/>
    </row>
    <row r="671" spans="1:24" ht="21" customHeight="1">
      <c r="A671" s="5">
        <f>A667+1</f>
        <v>166</v>
      </c>
      <c r="B671" s="59"/>
      <c r="C671" s="60" t="str">
        <f>IF(B671="","",TEXT(B671,"(aaa)"))</f>
        <v/>
      </c>
      <c r="D671" s="89" t="s">
        <v>26</v>
      </c>
      <c r="E671" s="27" t="s">
        <v>32</v>
      </c>
      <c r="F671" s="89"/>
      <c r="G671" s="87" t="s">
        <v>28</v>
      </c>
      <c r="H671" s="37" t="s">
        <v>11</v>
      </c>
      <c r="I671" s="83" t="s">
        <v>20</v>
      </c>
      <c r="J671" s="84" t="s">
        <v>21</v>
      </c>
      <c r="K671" s="84" t="s">
        <v>22</v>
      </c>
      <c r="L671" s="85" t="s">
        <v>14</v>
      </c>
      <c r="M671" s="48"/>
      <c r="N671" s="1"/>
      <c r="O671" s="94" t="str">
        <f>IF(AND(O670="",O672="")=TRUE,"",V671/SUM(V671:X671)*100)</f>
        <v/>
      </c>
      <c r="P671" s="45" t="str">
        <f>IF(AND(L670="",L672="")=TRUE,"",V671&amp;"勝"&amp;W671&amp;"敗"&amp;X671&amp;"引")</f>
        <v/>
      </c>
      <c r="Q671" s="137"/>
      <c r="R671" s="138"/>
      <c r="S671" s="138"/>
      <c r="T671" s="139"/>
      <c r="U671" s="95"/>
      <c r="V671" s="95">
        <f>IF(U670=2,V667+1,IF(U670=0,0,V667))</f>
        <v>0</v>
      </c>
      <c r="W671" s="95">
        <f>IF(U670=3,W667+1,IF(U670=0,0,W667))</f>
        <v>0</v>
      </c>
      <c r="X671" s="95">
        <f>IF(U670=1,X667+1,X667)</f>
        <v>0</v>
      </c>
    </row>
    <row r="672" spans="1:24" ht="21" customHeight="1" thickBot="1">
      <c r="A672" s="6"/>
      <c r="B672" s="7"/>
      <c r="C672" s="7"/>
      <c r="D672" s="75"/>
      <c r="E672" s="17"/>
      <c r="F672" s="91"/>
      <c r="G672" s="108">
        <v>10000</v>
      </c>
      <c r="H672" s="92">
        <v>0.1</v>
      </c>
      <c r="I672" s="56">
        <f>E672+F672</f>
        <v>0</v>
      </c>
      <c r="J672" s="57">
        <f>I672+H670</f>
        <v>0.08</v>
      </c>
      <c r="K672" s="57">
        <f>I672-H672</f>
        <v>-0.1</v>
      </c>
      <c r="L672" s="53"/>
      <c r="M672" s="53"/>
      <c r="N672" s="8"/>
      <c r="O672" s="8" t="str">
        <f>IF(L672&lt;&gt;"",IF(M672="○",100,IF(M672="×",-100,"")),"")</f>
        <v/>
      </c>
      <c r="P672" s="54" t="str">
        <f>IF(M672="○","勝",IF(M672="×","敗",""))</f>
        <v/>
      </c>
      <c r="U672" s="95"/>
      <c r="V672" s="95"/>
      <c r="W672" s="95"/>
      <c r="X672" s="95"/>
    </row>
    <row r="673" spans="1:24" ht="21" customHeight="1">
      <c r="A673" s="26" t="s">
        <v>0</v>
      </c>
      <c r="B673" s="38" t="s">
        <v>33</v>
      </c>
      <c r="C673" s="38" t="s">
        <v>34</v>
      </c>
      <c r="D673" s="88" t="s">
        <v>26</v>
      </c>
      <c r="E673" s="25" t="s">
        <v>31</v>
      </c>
      <c r="F673" s="88" t="s">
        <v>27</v>
      </c>
      <c r="G673" s="86" t="s">
        <v>28</v>
      </c>
      <c r="H673" s="18" t="s">
        <v>10</v>
      </c>
      <c r="I673" s="41" t="s">
        <v>19</v>
      </c>
      <c r="J673" s="40" t="s">
        <v>21</v>
      </c>
      <c r="K673" s="40" t="s">
        <v>22</v>
      </c>
      <c r="L673" s="82" t="s">
        <v>14</v>
      </c>
      <c r="M673" s="36" t="s">
        <v>15</v>
      </c>
      <c r="N673" s="33" t="s">
        <v>16</v>
      </c>
      <c r="O673" s="33" t="s">
        <v>12</v>
      </c>
      <c r="P673" s="34" t="s">
        <v>13</v>
      </c>
      <c r="Q673" s="176"/>
      <c r="R673" s="138"/>
      <c r="S673" s="138"/>
      <c r="T673" s="139"/>
      <c r="U673" s="95"/>
      <c r="V673" s="95"/>
      <c r="W673" s="95"/>
      <c r="X673" s="95"/>
    </row>
    <row r="674" spans="1:24" ht="21" customHeight="1">
      <c r="A674" s="4"/>
      <c r="B674" s="58"/>
      <c r="C674" s="58"/>
      <c r="D674" s="74"/>
      <c r="E674" s="16"/>
      <c r="F674" s="90"/>
      <c r="G674" s="42">
        <v>10000</v>
      </c>
      <c r="H674" s="30">
        <v>0.08</v>
      </c>
      <c r="I674" s="24">
        <f>E674+F674</f>
        <v>0</v>
      </c>
      <c r="J674" s="2">
        <f>I674-H674</f>
        <v>-0.08</v>
      </c>
      <c r="K674" s="2">
        <f>I674+H676</f>
        <v>0.1</v>
      </c>
      <c r="L674" s="47"/>
      <c r="M674" s="47"/>
      <c r="N674" s="1" t="str">
        <f>IF(M674="○",H674*G674,IF(M674="×",-H674*G674,""))</f>
        <v/>
      </c>
      <c r="O674" s="1" t="str">
        <f>IF(L674&lt;&gt;"",IF(M674="○",100,IF(M674="×",-100,"")),"")</f>
        <v/>
      </c>
      <c r="P674" s="45" t="str">
        <f>IF(M674="○","勝",IF(M674="×","敗",""))</f>
        <v/>
      </c>
      <c r="Q674" s="176"/>
      <c r="R674" s="142"/>
      <c r="S674" s="142"/>
      <c r="T674" s="139"/>
      <c r="U674" s="95">
        <f>IF(AND(V674="",W674="")=TRUE,0,IF(AND(V674="勝",W674="敗")=TRUE,1,IF(AND(W674="勝",V674="敗")=TRUE,1,IF(AND(V674="勝",W674="")=TRUE,2,IF(AND(W674="勝",V674="")=TRUE,2,IF(AND(V674="敗",W674="")=TRUE,3,IF(AND(W674="敗",V674="")=TRUE,3,0)))))))</f>
        <v>0</v>
      </c>
      <c r="V674" s="95" t="str">
        <f>IF(L674="","",P674)</f>
        <v/>
      </c>
      <c r="W674" s="95" t="str">
        <f>IF(L676="","",P676)</f>
        <v/>
      </c>
      <c r="X674" s="95"/>
    </row>
    <row r="675" spans="1:24" ht="21" customHeight="1">
      <c r="A675" s="5">
        <f>A671+1</f>
        <v>167</v>
      </c>
      <c r="B675" s="59"/>
      <c r="C675" s="60" t="str">
        <f>IF(B675="","",TEXT(B675,"(aaa)"))</f>
        <v/>
      </c>
      <c r="D675" s="89" t="s">
        <v>26</v>
      </c>
      <c r="E675" s="27" t="s">
        <v>32</v>
      </c>
      <c r="F675" s="89"/>
      <c r="G675" s="87" t="s">
        <v>28</v>
      </c>
      <c r="H675" s="37" t="s">
        <v>11</v>
      </c>
      <c r="I675" s="83" t="s">
        <v>20</v>
      </c>
      <c r="J675" s="84" t="s">
        <v>21</v>
      </c>
      <c r="K675" s="84" t="s">
        <v>22</v>
      </c>
      <c r="L675" s="85" t="s">
        <v>14</v>
      </c>
      <c r="M675" s="48"/>
      <c r="N675" s="1"/>
      <c r="O675" s="94" t="str">
        <f>IF(AND(O674="",O676="")=TRUE,"",V675/SUM(V675:X675)*100)</f>
        <v/>
      </c>
      <c r="P675" s="45" t="str">
        <f>IF(AND(L674="",L676="")=TRUE,"",V675&amp;"勝"&amp;W675&amp;"敗"&amp;X675&amp;"引")</f>
        <v/>
      </c>
      <c r="Q675" s="137"/>
      <c r="R675" s="138"/>
      <c r="S675" s="138"/>
      <c r="T675" s="139"/>
      <c r="U675" s="95"/>
      <c r="V675" s="95">
        <f>IF(U674=2,V671+1,IF(U674=0,0,V671))</f>
        <v>0</v>
      </c>
      <c r="W675" s="95">
        <f>IF(U674=3,W671+1,IF(U674=0,0,W671))</f>
        <v>0</v>
      </c>
      <c r="X675" s="95">
        <f>IF(U674=1,X671+1,X671)</f>
        <v>0</v>
      </c>
    </row>
    <row r="676" spans="1:24" ht="21" customHeight="1" thickBot="1">
      <c r="A676" s="6"/>
      <c r="B676" s="7"/>
      <c r="C676" s="7"/>
      <c r="D676" s="75"/>
      <c r="E676" s="17"/>
      <c r="F676" s="91"/>
      <c r="G676" s="108">
        <v>10000</v>
      </c>
      <c r="H676" s="92">
        <v>0.1</v>
      </c>
      <c r="I676" s="56">
        <f>E676+F676</f>
        <v>0</v>
      </c>
      <c r="J676" s="57">
        <f>I676+H674</f>
        <v>0.08</v>
      </c>
      <c r="K676" s="57">
        <f>I676-H676</f>
        <v>-0.1</v>
      </c>
      <c r="L676" s="53"/>
      <c r="M676" s="53"/>
      <c r="N676" s="8"/>
      <c r="O676" s="8" t="str">
        <f>IF(L676&lt;&gt;"",IF(M676="○",100,IF(M676="×",-100,"")),"")</f>
        <v/>
      </c>
      <c r="P676" s="54" t="str">
        <f>IF(M676="○","勝",IF(M676="×","敗",""))</f>
        <v/>
      </c>
      <c r="U676" s="95"/>
      <c r="V676" s="95"/>
      <c r="W676" s="95"/>
      <c r="X676" s="95"/>
    </row>
    <row r="677" spans="1:24" ht="21" customHeight="1">
      <c r="A677" s="26" t="s">
        <v>0</v>
      </c>
      <c r="B677" s="38" t="s">
        <v>33</v>
      </c>
      <c r="C677" s="38" t="s">
        <v>34</v>
      </c>
      <c r="D677" s="88" t="s">
        <v>26</v>
      </c>
      <c r="E677" s="25" t="s">
        <v>31</v>
      </c>
      <c r="F677" s="88" t="s">
        <v>27</v>
      </c>
      <c r="G677" s="86" t="s">
        <v>28</v>
      </c>
      <c r="H677" s="18" t="s">
        <v>10</v>
      </c>
      <c r="I677" s="41" t="s">
        <v>19</v>
      </c>
      <c r="J677" s="40" t="s">
        <v>21</v>
      </c>
      <c r="K677" s="40" t="s">
        <v>22</v>
      </c>
      <c r="L677" s="82" t="s">
        <v>14</v>
      </c>
      <c r="M677" s="36" t="s">
        <v>15</v>
      </c>
      <c r="N677" s="33" t="s">
        <v>16</v>
      </c>
      <c r="O677" s="33" t="s">
        <v>12</v>
      </c>
      <c r="P677" s="34" t="s">
        <v>13</v>
      </c>
      <c r="Q677" s="176"/>
      <c r="R677" s="138"/>
      <c r="S677" s="138"/>
      <c r="T677" s="139"/>
      <c r="U677" s="95"/>
      <c r="V677" s="95"/>
      <c r="W677" s="95"/>
      <c r="X677" s="95"/>
    </row>
    <row r="678" spans="1:24" ht="21" customHeight="1">
      <c r="A678" s="4"/>
      <c r="B678" s="58"/>
      <c r="C678" s="58"/>
      <c r="D678" s="74"/>
      <c r="E678" s="16"/>
      <c r="F678" s="90"/>
      <c r="G678" s="42">
        <v>10000</v>
      </c>
      <c r="H678" s="30">
        <v>0.08</v>
      </c>
      <c r="I678" s="24">
        <f>E678+F678</f>
        <v>0</v>
      </c>
      <c r="J678" s="2">
        <f>I678-H678</f>
        <v>-0.08</v>
      </c>
      <c r="K678" s="2">
        <f>I678+H680</f>
        <v>0.1</v>
      </c>
      <c r="L678" s="47"/>
      <c r="M678" s="47"/>
      <c r="N678" s="1" t="str">
        <f>IF(M678="○",H678*G678,IF(M678="×",-H678*G678,""))</f>
        <v/>
      </c>
      <c r="O678" s="1" t="str">
        <f>IF(L678&lt;&gt;"",IF(M678="○",100,IF(M678="×",-100,"")),"")</f>
        <v/>
      </c>
      <c r="P678" s="45" t="str">
        <f>IF(M678="○","勝",IF(M678="×","敗",""))</f>
        <v/>
      </c>
      <c r="Q678" s="176"/>
      <c r="R678" s="142"/>
      <c r="S678" s="142"/>
      <c r="T678" s="139"/>
      <c r="U678" s="95">
        <f>IF(AND(V678="",W678="")=TRUE,0,IF(AND(V678="勝",W678="敗")=TRUE,1,IF(AND(W678="勝",V678="敗")=TRUE,1,IF(AND(V678="勝",W678="")=TRUE,2,IF(AND(W678="勝",V678="")=TRUE,2,IF(AND(V678="敗",W678="")=TRUE,3,IF(AND(W678="敗",V678="")=TRUE,3,0)))))))</f>
        <v>0</v>
      </c>
      <c r="V678" s="95" t="str">
        <f>IF(L678="","",P678)</f>
        <v/>
      </c>
      <c r="W678" s="95" t="str">
        <f>IF(L680="","",P680)</f>
        <v/>
      </c>
      <c r="X678" s="95"/>
    </row>
    <row r="679" spans="1:24" ht="21" customHeight="1">
      <c r="A679" s="5">
        <f>A675+1</f>
        <v>168</v>
      </c>
      <c r="B679" s="59"/>
      <c r="C679" s="60" t="str">
        <f>IF(B679="","",TEXT(B679,"(aaa)"))</f>
        <v/>
      </c>
      <c r="D679" s="89" t="s">
        <v>26</v>
      </c>
      <c r="E679" s="27" t="s">
        <v>32</v>
      </c>
      <c r="F679" s="89"/>
      <c r="G679" s="87" t="s">
        <v>28</v>
      </c>
      <c r="H679" s="37" t="s">
        <v>11</v>
      </c>
      <c r="I679" s="83" t="s">
        <v>20</v>
      </c>
      <c r="J679" s="84" t="s">
        <v>21</v>
      </c>
      <c r="K679" s="84" t="s">
        <v>22</v>
      </c>
      <c r="L679" s="85" t="s">
        <v>14</v>
      </c>
      <c r="M679" s="48"/>
      <c r="N679" s="1"/>
      <c r="O679" s="94" t="str">
        <f>IF(AND(O678="",O680="")=TRUE,"",V679/SUM(V679:X679)*100)</f>
        <v/>
      </c>
      <c r="P679" s="45" t="str">
        <f>IF(AND(L678="",L680="")=TRUE,"",V679&amp;"勝"&amp;W679&amp;"敗"&amp;X679&amp;"引")</f>
        <v/>
      </c>
      <c r="Q679" s="137"/>
      <c r="R679" s="138"/>
      <c r="S679" s="138"/>
      <c r="T679" s="139"/>
      <c r="U679" s="95"/>
      <c r="V679" s="95">
        <f>IF(U678=2,V675+1,IF(U678=0,0,V675))</f>
        <v>0</v>
      </c>
      <c r="W679" s="95">
        <f>IF(U678=3,W675+1,IF(U678=0,0,W675))</f>
        <v>0</v>
      </c>
      <c r="X679" s="95">
        <f>IF(U678=1,X675+1,X675)</f>
        <v>0</v>
      </c>
    </row>
    <row r="680" spans="1:24" ht="21" customHeight="1" thickBot="1">
      <c r="A680" s="6"/>
      <c r="B680" s="7"/>
      <c r="C680" s="7"/>
      <c r="D680" s="75"/>
      <c r="E680" s="17"/>
      <c r="F680" s="91"/>
      <c r="G680" s="108">
        <v>10000</v>
      </c>
      <c r="H680" s="92">
        <v>0.1</v>
      </c>
      <c r="I680" s="56">
        <f>E680+F680</f>
        <v>0</v>
      </c>
      <c r="J680" s="57">
        <f>I680+H678</f>
        <v>0.08</v>
      </c>
      <c r="K680" s="57">
        <f>I680-H680</f>
        <v>-0.1</v>
      </c>
      <c r="L680" s="53"/>
      <c r="M680" s="53"/>
      <c r="N680" s="8"/>
      <c r="O680" s="8" t="str">
        <f>IF(L680&lt;&gt;"",IF(M680="○",100,IF(M680="×",-100,"")),"")</f>
        <v/>
      </c>
      <c r="P680" s="54" t="str">
        <f>IF(M680="○","勝",IF(M680="×","敗",""))</f>
        <v/>
      </c>
      <c r="U680" s="95"/>
      <c r="V680" s="95"/>
      <c r="W680" s="95"/>
      <c r="X680" s="95"/>
    </row>
    <row r="681" spans="1:24" ht="21" customHeight="1">
      <c r="A681" s="26" t="s">
        <v>0</v>
      </c>
      <c r="B681" s="38" t="s">
        <v>33</v>
      </c>
      <c r="C681" s="38" t="s">
        <v>34</v>
      </c>
      <c r="D681" s="88" t="s">
        <v>26</v>
      </c>
      <c r="E681" s="25" t="s">
        <v>31</v>
      </c>
      <c r="F681" s="88" t="s">
        <v>27</v>
      </c>
      <c r="G681" s="86" t="s">
        <v>28</v>
      </c>
      <c r="H681" s="18" t="s">
        <v>10</v>
      </c>
      <c r="I681" s="41" t="s">
        <v>19</v>
      </c>
      <c r="J681" s="40" t="s">
        <v>21</v>
      </c>
      <c r="K681" s="40" t="s">
        <v>22</v>
      </c>
      <c r="L681" s="82" t="s">
        <v>14</v>
      </c>
      <c r="M681" s="36" t="s">
        <v>15</v>
      </c>
      <c r="N681" s="33" t="s">
        <v>16</v>
      </c>
      <c r="O681" s="33" t="s">
        <v>12</v>
      </c>
      <c r="P681" s="34" t="s">
        <v>13</v>
      </c>
      <c r="Q681" s="176"/>
      <c r="R681" s="138"/>
      <c r="S681" s="138"/>
      <c r="T681" s="139"/>
      <c r="U681" s="95"/>
      <c r="V681" s="95"/>
      <c r="W681" s="95"/>
      <c r="X681" s="95"/>
    </row>
    <row r="682" spans="1:24" ht="21" customHeight="1">
      <c r="A682" s="4"/>
      <c r="B682" s="58"/>
      <c r="C682" s="58"/>
      <c r="D682" s="74"/>
      <c r="E682" s="16"/>
      <c r="F682" s="90"/>
      <c r="G682" s="42">
        <v>10000</v>
      </c>
      <c r="H682" s="30">
        <v>0.08</v>
      </c>
      <c r="I682" s="24">
        <f>E682+F682</f>
        <v>0</v>
      </c>
      <c r="J682" s="2">
        <f>I682-H682</f>
        <v>-0.08</v>
      </c>
      <c r="K682" s="2">
        <f>I682+H684</f>
        <v>0.1</v>
      </c>
      <c r="L682" s="47"/>
      <c r="M682" s="47"/>
      <c r="N682" s="1" t="str">
        <f>IF(M682="○",H682*G682,IF(M682="×",-H682*G682,""))</f>
        <v/>
      </c>
      <c r="O682" s="1" t="str">
        <f>IF(L682&lt;&gt;"",IF(M682="○",100,IF(M682="×",-100,"")),"")</f>
        <v/>
      </c>
      <c r="P682" s="45" t="str">
        <f>IF(M682="○","勝",IF(M682="×","敗",""))</f>
        <v/>
      </c>
      <c r="Q682" s="176"/>
      <c r="R682" s="142"/>
      <c r="S682" s="142"/>
      <c r="T682" s="139"/>
      <c r="U682" s="95">
        <f>IF(AND(V682="",W682="")=TRUE,0,IF(AND(V682="勝",W682="敗")=TRUE,1,IF(AND(W682="勝",V682="敗")=TRUE,1,IF(AND(V682="勝",W682="")=TRUE,2,IF(AND(W682="勝",V682="")=TRUE,2,IF(AND(V682="敗",W682="")=TRUE,3,IF(AND(W682="敗",V682="")=TRUE,3,0)))))))</f>
        <v>0</v>
      </c>
      <c r="V682" s="95" t="str">
        <f>IF(L682="","",P682)</f>
        <v/>
      </c>
      <c r="W682" s="95" t="str">
        <f>IF(L684="","",P684)</f>
        <v/>
      </c>
      <c r="X682" s="95"/>
    </row>
    <row r="683" spans="1:24" ht="21" customHeight="1">
      <c r="A683" s="5">
        <f>A679+1</f>
        <v>169</v>
      </c>
      <c r="B683" s="59"/>
      <c r="C683" s="60" t="str">
        <f>IF(B683="","",TEXT(B683,"(aaa)"))</f>
        <v/>
      </c>
      <c r="D683" s="89" t="s">
        <v>26</v>
      </c>
      <c r="E683" s="27" t="s">
        <v>32</v>
      </c>
      <c r="F683" s="89"/>
      <c r="G683" s="87" t="s">
        <v>28</v>
      </c>
      <c r="H683" s="37" t="s">
        <v>11</v>
      </c>
      <c r="I683" s="83" t="s">
        <v>20</v>
      </c>
      <c r="J683" s="84" t="s">
        <v>21</v>
      </c>
      <c r="K683" s="84" t="s">
        <v>22</v>
      </c>
      <c r="L683" s="85" t="s">
        <v>14</v>
      </c>
      <c r="M683" s="48"/>
      <c r="N683" s="1"/>
      <c r="O683" s="94" t="str">
        <f>IF(AND(O682="",O684="")=TRUE,"",V683/SUM(V683:X683)*100)</f>
        <v/>
      </c>
      <c r="P683" s="45" t="str">
        <f>IF(AND(L682="",L684="")=TRUE,"",V683&amp;"勝"&amp;W683&amp;"敗"&amp;X683&amp;"引")</f>
        <v/>
      </c>
      <c r="Q683" s="137"/>
      <c r="R683" s="138"/>
      <c r="S683" s="138"/>
      <c r="T683" s="139"/>
      <c r="U683" s="95"/>
      <c r="V683" s="95">
        <f>IF(U682=2,V679+1,IF(U682=0,0,V679))</f>
        <v>0</v>
      </c>
      <c r="W683" s="95">
        <f>IF(U682=3,W679+1,IF(U682=0,0,W679))</f>
        <v>0</v>
      </c>
      <c r="X683" s="95">
        <f>IF(U682=1,X679+1,X679)</f>
        <v>0</v>
      </c>
    </row>
    <row r="684" spans="1:24" ht="21" customHeight="1" thickBot="1">
      <c r="A684" s="6"/>
      <c r="B684" s="7"/>
      <c r="C684" s="7"/>
      <c r="D684" s="75"/>
      <c r="E684" s="17"/>
      <c r="F684" s="91"/>
      <c r="G684" s="108">
        <v>10000</v>
      </c>
      <c r="H684" s="92">
        <v>0.1</v>
      </c>
      <c r="I684" s="56">
        <f>E684+F684</f>
        <v>0</v>
      </c>
      <c r="J684" s="57">
        <f>I684+H682</f>
        <v>0.08</v>
      </c>
      <c r="K684" s="57">
        <f>I684-H684</f>
        <v>-0.1</v>
      </c>
      <c r="L684" s="53"/>
      <c r="M684" s="53"/>
      <c r="N684" s="8"/>
      <c r="O684" s="8" t="str">
        <f>IF(L684&lt;&gt;"",IF(M684="○",100,IF(M684="×",-100,"")),"")</f>
        <v/>
      </c>
      <c r="P684" s="54" t="str">
        <f>IF(M684="○","勝",IF(M684="×","敗",""))</f>
        <v/>
      </c>
      <c r="U684" s="95"/>
      <c r="V684" s="95"/>
      <c r="W684" s="95"/>
      <c r="X684" s="95"/>
    </row>
    <row r="685" spans="1:24" ht="21" customHeight="1">
      <c r="A685" s="26" t="s">
        <v>0</v>
      </c>
      <c r="B685" s="38" t="s">
        <v>33</v>
      </c>
      <c r="C685" s="38" t="s">
        <v>34</v>
      </c>
      <c r="D685" s="88" t="s">
        <v>26</v>
      </c>
      <c r="E685" s="25" t="s">
        <v>31</v>
      </c>
      <c r="F685" s="88" t="s">
        <v>27</v>
      </c>
      <c r="G685" s="86" t="s">
        <v>28</v>
      </c>
      <c r="H685" s="18" t="s">
        <v>10</v>
      </c>
      <c r="I685" s="41" t="s">
        <v>19</v>
      </c>
      <c r="J685" s="40" t="s">
        <v>21</v>
      </c>
      <c r="K685" s="40" t="s">
        <v>22</v>
      </c>
      <c r="L685" s="82" t="s">
        <v>14</v>
      </c>
      <c r="M685" s="36" t="s">
        <v>15</v>
      </c>
      <c r="N685" s="33" t="s">
        <v>16</v>
      </c>
      <c r="O685" s="33" t="s">
        <v>12</v>
      </c>
      <c r="P685" s="34" t="s">
        <v>13</v>
      </c>
      <c r="Q685" s="176"/>
      <c r="R685" s="138"/>
      <c r="S685" s="138"/>
      <c r="T685" s="139"/>
      <c r="U685" s="95"/>
      <c r="V685" s="95"/>
      <c r="W685" s="95"/>
      <c r="X685" s="95"/>
    </row>
    <row r="686" spans="1:24" ht="21" customHeight="1">
      <c r="A686" s="4"/>
      <c r="B686" s="58"/>
      <c r="C686" s="58"/>
      <c r="D686" s="74"/>
      <c r="E686" s="16"/>
      <c r="F686" s="90"/>
      <c r="G686" s="42">
        <v>10000</v>
      </c>
      <c r="H686" s="30">
        <v>0.08</v>
      </c>
      <c r="I686" s="24">
        <f>E686+F686</f>
        <v>0</v>
      </c>
      <c r="J686" s="2">
        <f>I686-H686</f>
        <v>-0.08</v>
      </c>
      <c r="K686" s="2">
        <f>I686+H688</f>
        <v>0.1</v>
      </c>
      <c r="L686" s="47"/>
      <c r="M686" s="47"/>
      <c r="N686" s="1" t="str">
        <f>IF(M686="○",H686*G686,IF(M686="×",-H686*G686,""))</f>
        <v/>
      </c>
      <c r="O686" s="1" t="str">
        <f>IF(L686&lt;&gt;"",IF(M686="○",100,IF(M686="×",-100,"")),"")</f>
        <v/>
      </c>
      <c r="P686" s="45" t="str">
        <f>IF(M686="○","勝",IF(M686="×","敗",""))</f>
        <v/>
      </c>
      <c r="Q686" s="176"/>
      <c r="R686" s="142"/>
      <c r="S686" s="142"/>
      <c r="T686" s="139"/>
      <c r="U686" s="95">
        <f>IF(AND(V686="",W686="")=TRUE,0,IF(AND(V686="勝",W686="敗")=TRUE,1,IF(AND(W686="勝",V686="敗")=TRUE,1,IF(AND(V686="勝",W686="")=TRUE,2,IF(AND(W686="勝",V686="")=TRUE,2,IF(AND(V686="敗",W686="")=TRUE,3,IF(AND(W686="敗",V686="")=TRUE,3,0)))))))</f>
        <v>0</v>
      </c>
      <c r="V686" s="95" t="str">
        <f>IF(L686="","",P686)</f>
        <v/>
      </c>
      <c r="W686" s="95" t="str">
        <f>IF(L688="","",P688)</f>
        <v/>
      </c>
      <c r="X686" s="95"/>
    </row>
    <row r="687" spans="1:24" ht="21" customHeight="1">
      <c r="A687" s="5">
        <f>A683+1</f>
        <v>170</v>
      </c>
      <c r="B687" s="59"/>
      <c r="C687" s="60" t="str">
        <f>IF(B687="","",TEXT(B687,"(aaa)"))</f>
        <v/>
      </c>
      <c r="D687" s="89" t="s">
        <v>26</v>
      </c>
      <c r="E687" s="27" t="s">
        <v>32</v>
      </c>
      <c r="F687" s="89"/>
      <c r="G687" s="87" t="s">
        <v>28</v>
      </c>
      <c r="H687" s="37" t="s">
        <v>11</v>
      </c>
      <c r="I687" s="83" t="s">
        <v>20</v>
      </c>
      <c r="J687" s="84" t="s">
        <v>21</v>
      </c>
      <c r="K687" s="84" t="s">
        <v>22</v>
      </c>
      <c r="L687" s="85" t="s">
        <v>14</v>
      </c>
      <c r="M687" s="48"/>
      <c r="N687" s="1"/>
      <c r="O687" s="94" t="str">
        <f>IF(AND(O686="",O688="")=TRUE,"",V687/SUM(V687:X687)*100)</f>
        <v/>
      </c>
      <c r="P687" s="45" t="str">
        <f>IF(AND(L686="",L688="")=TRUE,"",V687&amp;"勝"&amp;W687&amp;"敗"&amp;X687&amp;"引")</f>
        <v/>
      </c>
      <c r="Q687" s="137"/>
      <c r="R687" s="138"/>
      <c r="S687" s="138"/>
      <c r="T687" s="139"/>
      <c r="U687" s="95"/>
      <c r="V687" s="95">
        <f>IF(U686=2,V683+1,IF(U686=0,0,V683))</f>
        <v>0</v>
      </c>
      <c r="W687" s="95">
        <f>IF(U686=3,W683+1,IF(U686=0,0,W683))</f>
        <v>0</v>
      </c>
      <c r="X687" s="95">
        <f>IF(U686=1,X683+1,X683)</f>
        <v>0</v>
      </c>
    </row>
    <row r="688" spans="1:24" ht="21" customHeight="1" thickBot="1">
      <c r="A688" s="6"/>
      <c r="B688" s="7"/>
      <c r="C688" s="7"/>
      <c r="D688" s="75"/>
      <c r="E688" s="17"/>
      <c r="F688" s="91"/>
      <c r="G688" s="108">
        <v>10000</v>
      </c>
      <c r="H688" s="92">
        <v>0.1</v>
      </c>
      <c r="I688" s="56">
        <f>E688+F688</f>
        <v>0</v>
      </c>
      <c r="J688" s="57">
        <f>I688+H686</f>
        <v>0.08</v>
      </c>
      <c r="K688" s="57">
        <f>I688-H688</f>
        <v>-0.1</v>
      </c>
      <c r="L688" s="53"/>
      <c r="M688" s="53"/>
      <c r="N688" s="8"/>
      <c r="O688" s="8" t="str">
        <f>IF(L688&lt;&gt;"",IF(M688="○",100,IF(M688="×",-100,"")),"")</f>
        <v/>
      </c>
      <c r="P688" s="54" t="str">
        <f>IF(M688="○","勝",IF(M688="×","敗",""))</f>
        <v/>
      </c>
      <c r="U688" s="95"/>
      <c r="V688" s="95"/>
      <c r="W688" s="95"/>
      <c r="X688" s="95"/>
    </row>
    <row r="689" spans="1:24" ht="21" customHeight="1">
      <c r="A689" s="26" t="s">
        <v>0</v>
      </c>
      <c r="B689" s="38" t="s">
        <v>33</v>
      </c>
      <c r="C689" s="38" t="s">
        <v>34</v>
      </c>
      <c r="D689" s="88" t="s">
        <v>26</v>
      </c>
      <c r="E689" s="25" t="s">
        <v>31</v>
      </c>
      <c r="F689" s="88" t="s">
        <v>27</v>
      </c>
      <c r="G689" s="86" t="s">
        <v>28</v>
      </c>
      <c r="H689" s="18" t="s">
        <v>10</v>
      </c>
      <c r="I689" s="41" t="s">
        <v>19</v>
      </c>
      <c r="J689" s="40" t="s">
        <v>21</v>
      </c>
      <c r="K689" s="40" t="s">
        <v>22</v>
      </c>
      <c r="L689" s="82" t="s">
        <v>14</v>
      </c>
      <c r="M689" s="36" t="s">
        <v>15</v>
      </c>
      <c r="N689" s="33" t="s">
        <v>16</v>
      </c>
      <c r="O689" s="33" t="s">
        <v>12</v>
      </c>
      <c r="P689" s="34" t="s">
        <v>13</v>
      </c>
      <c r="Q689" s="176"/>
      <c r="R689" s="138"/>
      <c r="S689" s="138"/>
      <c r="T689" s="139"/>
      <c r="U689" s="95"/>
      <c r="V689" s="95"/>
      <c r="W689" s="95"/>
      <c r="X689" s="95"/>
    </row>
    <row r="690" spans="1:24" ht="21" customHeight="1">
      <c r="A690" s="4"/>
      <c r="B690" s="58"/>
      <c r="C690" s="58"/>
      <c r="D690" s="74"/>
      <c r="E690" s="16"/>
      <c r="F690" s="90"/>
      <c r="G690" s="42">
        <v>10000</v>
      </c>
      <c r="H690" s="30">
        <v>0.08</v>
      </c>
      <c r="I690" s="24">
        <f>E690+F690</f>
        <v>0</v>
      </c>
      <c r="J690" s="2">
        <f>I690-H690</f>
        <v>-0.08</v>
      </c>
      <c r="K690" s="2">
        <f>I690+H692</f>
        <v>0.1</v>
      </c>
      <c r="L690" s="47"/>
      <c r="M690" s="47"/>
      <c r="N690" s="1" t="str">
        <f>IF(M690="○",H690*G690,IF(M690="×",-H690*G690,""))</f>
        <v/>
      </c>
      <c r="O690" s="1" t="str">
        <f>IF(L690&lt;&gt;"",IF(M690="○",100,IF(M690="×",-100,"")),"")</f>
        <v/>
      </c>
      <c r="P690" s="45" t="str">
        <f>IF(M690="○","勝",IF(M690="×","敗",""))</f>
        <v/>
      </c>
      <c r="Q690" s="176"/>
      <c r="R690" s="142"/>
      <c r="S690" s="142"/>
      <c r="T690" s="139"/>
      <c r="U690" s="95">
        <f>IF(AND(V690="",W690="")=TRUE,0,IF(AND(V690="勝",W690="敗")=TRUE,1,IF(AND(W690="勝",V690="敗")=TRUE,1,IF(AND(V690="勝",W690="")=TRUE,2,IF(AND(W690="勝",V690="")=TRUE,2,IF(AND(V690="敗",W690="")=TRUE,3,IF(AND(W690="敗",V690="")=TRUE,3,0)))))))</f>
        <v>0</v>
      </c>
      <c r="V690" s="95" t="str">
        <f>IF(L690="","",P690)</f>
        <v/>
      </c>
      <c r="W690" s="95" t="str">
        <f>IF(L692="","",P692)</f>
        <v/>
      </c>
      <c r="X690" s="95"/>
    </row>
    <row r="691" spans="1:24" ht="21" customHeight="1">
      <c r="A691" s="5">
        <f>A687+1</f>
        <v>171</v>
      </c>
      <c r="B691" s="59"/>
      <c r="C691" s="60" t="str">
        <f>IF(B691="","",TEXT(B691,"(aaa)"))</f>
        <v/>
      </c>
      <c r="D691" s="89" t="s">
        <v>26</v>
      </c>
      <c r="E691" s="27" t="s">
        <v>32</v>
      </c>
      <c r="F691" s="89"/>
      <c r="G691" s="87" t="s">
        <v>28</v>
      </c>
      <c r="H691" s="37" t="s">
        <v>11</v>
      </c>
      <c r="I691" s="83" t="s">
        <v>20</v>
      </c>
      <c r="J691" s="84" t="s">
        <v>21</v>
      </c>
      <c r="K691" s="84" t="s">
        <v>22</v>
      </c>
      <c r="L691" s="85" t="s">
        <v>14</v>
      </c>
      <c r="M691" s="48"/>
      <c r="N691" s="1"/>
      <c r="O691" s="94" t="str">
        <f>IF(AND(O690="",O692="")=TRUE,"",V691/SUM(V691:X691)*100)</f>
        <v/>
      </c>
      <c r="P691" s="45" t="str">
        <f>IF(AND(L690="",L692="")=TRUE,"",V691&amp;"勝"&amp;W691&amp;"敗"&amp;X691&amp;"引")</f>
        <v/>
      </c>
      <c r="Q691" s="137"/>
      <c r="R691" s="138"/>
      <c r="S691" s="138"/>
      <c r="T691" s="139"/>
      <c r="U691" s="95"/>
      <c r="V691" s="95">
        <f>IF(U690=2,V687+1,IF(U690=0,0,V687))</f>
        <v>0</v>
      </c>
      <c r="W691" s="95">
        <f>IF(U690=3,W687+1,IF(U690=0,0,W687))</f>
        <v>0</v>
      </c>
      <c r="X691" s="95">
        <f>IF(U690=1,X687+1,X687)</f>
        <v>0</v>
      </c>
    </row>
    <row r="692" spans="1:24" ht="21" customHeight="1" thickBot="1">
      <c r="A692" s="6"/>
      <c r="B692" s="7"/>
      <c r="C692" s="7"/>
      <c r="D692" s="75"/>
      <c r="E692" s="17"/>
      <c r="F692" s="91"/>
      <c r="G692" s="108">
        <v>10000</v>
      </c>
      <c r="H692" s="92">
        <v>0.1</v>
      </c>
      <c r="I692" s="56">
        <f>E692+F692</f>
        <v>0</v>
      </c>
      <c r="J692" s="57">
        <f>I692+H690</f>
        <v>0.08</v>
      </c>
      <c r="K692" s="57">
        <f>I692-H692</f>
        <v>-0.1</v>
      </c>
      <c r="L692" s="53"/>
      <c r="M692" s="53"/>
      <c r="N692" s="8"/>
      <c r="O692" s="8" t="str">
        <f>IF(L692&lt;&gt;"",IF(M692="○",100,IF(M692="×",-100,"")),"")</f>
        <v/>
      </c>
      <c r="P692" s="54" t="str">
        <f>IF(M692="○","勝",IF(M692="×","敗",""))</f>
        <v/>
      </c>
      <c r="U692" s="95"/>
      <c r="V692" s="95"/>
      <c r="W692" s="95"/>
      <c r="X692" s="95"/>
    </row>
    <row r="693" spans="1:24" ht="21" customHeight="1">
      <c r="A693" s="26" t="s">
        <v>0</v>
      </c>
      <c r="B693" s="38" t="s">
        <v>33</v>
      </c>
      <c r="C693" s="38" t="s">
        <v>34</v>
      </c>
      <c r="D693" s="88" t="s">
        <v>26</v>
      </c>
      <c r="E693" s="25" t="s">
        <v>31</v>
      </c>
      <c r="F693" s="88" t="s">
        <v>27</v>
      </c>
      <c r="G693" s="86" t="s">
        <v>28</v>
      </c>
      <c r="H693" s="18" t="s">
        <v>10</v>
      </c>
      <c r="I693" s="41" t="s">
        <v>19</v>
      </c>
      <c r="J693" s="40" t="s">
        <v>21</v>
      </c>
      <c r="K693" s="40" t="s">
        <v>22</v>
      </c>
      <c r="L693" s="82" t="s">
        <v>14</v>
      </c>
      <c r="M693" s="36" t="s">
        <v>15</v>
      </c>
      <c r="N693" s="33" t="s">
        <v>16</v>
      </c>
      <c r="O693" s="33" t="s">
        <v>12</v>
      </c>
      <c r="P693" s="34" t="s">
        <v>13</v>
      </c>
      <c r="Q693" s="176"/>
      <c r="R693" s="138"/>
      <c r="S693" s="138"/>
      <c r="T693" s="139"/>
      <c r="U693" s="95"/>
      <c r="V693" s="95"/>
      <c r="W693" s="95"/>
      <c r="X693" s="95"/>
    </row>
    <row r="694" spans="1:24" ht="21" customHeight="1">
      <c r="A694" s="4"/>
      <c r="B694" s="58"/>
      <c r="C694" s="58"/>
      <c r="D694" s="74"/>
      <c r="E694" s="16"/>
      <c r="F694" s="90"/>
      <c r="G694" s="42">
        <v>10000</v>
      </c>
      <c r="H694" s="30">
        <v>0.08</v>
      </c>
      <c r="I694" s="24">
        <f>E694+F694</f>
        <v>0</v>
      </c>
      <c r="J694" s="2">
        <f>I694-H694</f>
        <v>-0.08</v>
      </c>
      <c r="K694" s="2">
        <f>I694+H696</f>
        <v>0.1</v>
      </c>
      <c r="L694" s="47"/>
      <c r="M694" s="47"/>
      <c r="N694" s="1" t="str">
        <f>IF(M694="○",H694*G694,IF(M694="×",-H694*G694,""))</f>
        <v/>
      </c>
      <c r="O694" s="1" t="str">
        <f>IF(L694&lt;&gt;"",IF(M694="○",100,IF(M694="×",-100,"")),"")</f>
        <v/>
      </c>
      <c r="P694" s="45" t="str">
        <f>IF(M694="○","勝",IF(M694="×","敗",""))</f>
        <v/>
      </c>
      <c r="Q694" s="176"/>
      <c r="R694" s="142"/>
      <c r="S694" s="142"/>
      <c r="T694" s="139"/>
      <c r="U694" s="95">
        <f>IF(AND(V694="",W694="")=TRUE,0,IF(AND(V694="勝",W694="敗")=TRUE,1,IF(AND(W694="勝",V694="敗")=TRUE,1,IF(AND(V694="勝",W694="")=TRUE,2,IF(AND(W694="勝",V694="")=TRUE,2,IF(AND(V694="敗",W694="")=TRUE,3,IF(AND(W694="敗",V694="")=TRUE,3,0)))))))</f>
        <v>0</v>
      </c>
      <c r="V694" s="95" t="str">
        <f>IF(L694="","",P694)</f>
        <v/>
      </c>
      <c r="W694" s="95" t="str">
        <f>IF(L696="","",P696)</f>
        <v/>
      </c>
      <c r="X694" s="95"/>
    </row>
    <row r="695" spans="1:24" ht="21" customHeight="1">
      <c r="A695" s="5">
        <f>A691+1</f>
        <v>172</v>
      </c>
      <c r="B695" s="59"/>
      <c r="C695" s="60" t="str">
        <f>IF(B695="","",TEXT(B695,"(aaa)"))</f>
        <v/>
      </c>
      <c r="D695" s="89" t="s">
        <v>26</v>
      </c>
      <c r="E695" s="27" t="s">
        <v>32</v>
      </c>
      <c r="F695" s="89"/>
      <c r="G695" s="87" t="s">
        <v>28</v>
      </c>
      <c r="H695" s="37" t="s">
        <v>11</v>
      </c>
      <c r="I695" s="83" t="s">
        <v>20</v>
      </c>
      <c r="J695" s="84" t="s">
        <v>21</v>
      </c>
      <c r="K695" s="84" t="s">
        <v>22</v>
      </c>
      <c r="L695" s="85" t="s">
        <v>14</v>
      </c>
      <c r="M695" s="48"/>
      <c r="N695" s="1"/>
      <c r="O695" s="94" t="str">
        <f>IF(AND(O694="",O696="")=TRUE,"",V695/SUM(V695:X695)*100)</f>
        <v/>
      </c>
      <c r="P695" s="45" t="str">
        <f>IF(AND(L694="",L696="")=TRUE,"",V695&amp;"勝"&amp;W695&amp;"敗"&amp;X695&amp;"引")</f>
        <v/>
      </c>
      <c r="Q695" s="137"/>
      <c r="R695" s="138"/>
      <c r="S695" s="138"/>
      <c r="T695" s="139"/>
      <c r="U695" s="95"/>
      <c r="V695" s="95">
        <f>IF(U694=2,V691+1,IF(U694=0,0,V691))</f>
        <v>0</v>
      </c>
      <c r="W695" s="95">
        <f>IF(U694=3,W691+1,IF(U694=0,0,W691))</f>
        <v>0</v>
      </c>
      <c r="X695" s="95">
        <f>IF(U694=1,X691+1,X691)</f>
        <v>0</v>
      </c>
    </row>
    <row r="696" spans="1:24" ht="21" customHeight="1" thickBot="1">
      <c r="A696" s="6"/>
      <c r="B696" s="7"/>
      <c r="C696" s="7"/>
      <c r="D696" s="75"/>
      <c r="E696" s="17"/>
      <c r="F696" s="91"/>
      <c r="G696" s="108">
        <v>10000</v>
      </c>
      <c r="H696" s="92">
        <v>0.1</v>
      </c>
      <c r="I696" s="56">
        <f>E696+F696</f>
        <v>0</v>
      </c>
      <c r="J696" s="57">
        <f>I696+H694</f>
        <v>0.08</v>
      </c>
      <c r="K696" s="57">
        <f>I696-H696</f>
        <v>-0.1</v>
      </c>
      <c r="L696" s="53"/>
      <c r="M696" s="53"/>
      <c r="N696" s="8"/>
      <c r="O696" s="8" t="str">
        <f>IF(L696&lt;&gt;"",IF(M696="○",100,IF(M696="×",-100,"")),"")</f>
        <v/>
      </c>
      <c r="P696" s="54" t="str">
        <f>IF(M696="○","勝",IF(M696="×","敗",""))</f>
        <v/>
      </c>
      <c r="U696" s="95"/>
      <c r="V696" s="95"/>
      <c r="W696" s="95"/>
      <c r="X696" s="95"/>
    </row>
    <row r="697" spans="1:24" ht="21" customHeight="1">
      <c r="A697" s="26" t="s">
        <v>0</v>
      </c>
      <c r="B697" s="38" t="s">
        <v>33</v>
      </c>
      <c r="C697" s="38" t="s">
        <v>34</v>
      </c>
      <c r="D697" s="88" t="s">
        <v>26</v>
      </c>
      <c r="E697" s="25" t="s">
        <v>31</v>
      </c>
      <c r="F697" s="88" t="s">
        <v>27</v>
      </c>
      <c r="G697" s="86" t="s">
        <v>28</v>
      </c>
      <c r="H697" s="18" t="s">
        <v>10</v>
      </c>
      <c r="I697" s="41" t="s">
        <v>19</v>
      </c>
      <c r="J697" s="40" t="s">
        <v>21</v>
      </c>
      <c r="K697" s="40" t="s">
        <v>22</v>
      </c>
      <c r="L697" s="82" t="s">
        <v>14</v>
      </c>
      <c r="M697" s="36" t="s">
        <v>15</v>
      </c>
      <c r="N697" s="33" t="s">
        <v>16</v>
      </c>
      <c r="O697" s="33" t="s">
        <v>12</v>
      </c>
      <c r="P697" s="34" t="s">
        <v>13</v>
      </c>
      <c r="Q697" s="176"/>
      <c r="R697" s="138"/>
      <c r="S697" s="138"/>
      <c r="T697" s="139"/>
      <c r="U697" s="95"/>
      <c r="V697" s="95"/>
      <c r="W697" s="95"/>
      <c r="X697" s="95"/>
    </row>
    <row r="698" spans="1:24" ht="21" customHeight="1">
      <c r="A698" s="4"/>
      <c r="B698" s="58"/>
      <c r="C698" s="58"/>
      <c r="D698" s="74"/>
      <c r="E698" s="16"/>
      <c r="F698" s="90"/>
      <c r="G698" s="42">
        <v>10000</v>
      </c>
      <c r="H698" s="30">
        <v>0.08</v>
      </c>
      <c r="I698" s="24">
        <f>E698+F698</f>
        <v>0</v>
      </c>
      <c r="J698" s="2">
        <f>I698-H698</f>
        <v>-0.08</v>
      </c>
      <c r="K698" s="2">
        <f>I698+H700</f>
        <v>0.1</v>
      </c>
      <c r="L698" s="47"/>
      <c r="M698" s="47"/>
      <c r="N698" s="1" t="str">
        <f>IF(M698="○",H698*G698,IF(M698="×",-H698*G698,""))</f>
        <v/>
      </c>
      <c r="O698" s="1" t="str">
        <f>IF(L698&lt;&gt;"",IF(M698="○",100,IF(M698="×",-100,"")),"")</f>
        <v/>
      </c>
      <c r="P698" s="45" t="str">
        <f>IF(M698="○","勝",IF(M698="×","敗",""))</f>
        <v/>
      </c>
      <c r="Q698" s="176"/>
      <c r="R698" s="142"/>
      <c r="S698" s="142"/>
      <c r="T698" s="139"/>
      <c r="U698" s="95">
        <f>IF(AND(V698="",W698="")=TRUE,0,IF(AND(V698="勝",W698="敗")=TRUE,1,IF(AND(W698="勝",V698="敗")=TRUE,1,IF(AND(V698="勝",W698="")=TRUE,2,IF(AND(W698="勝",V698="")=TRUE,2,IF(AND(V698="敗",W698="")=TRUE,3,IF(AND(W698="敗",V698="")=TRUE,3,0)))))))</f>
        <v>0</v>
      </c>
      <c r="V698" s="95" t="str">
        <f>IF(L698="","",P698)</f>
        <v/>
      </c>
      <c r="W698" s="95" t="str">
        <f>IF(L700="","",P700)</f>
        <v/>
      </c>
      <c r="X698" s="95"/>
    </row>
    <row r="699" spans="1:24" ht="21" customHeight="1">
      <c r="A699" s="5">
        <f>A695+1</f>
        <v>173</v>
      </c>
      <c r="B699" s="59"/>
      <c r="C699" s="60" t="str">
        <f>IF(B699="","",TEXT(B699,"(aaa)"))</f>
        <v/>
      </c>
      <c r="D699" s="89" t="s">
        <v>26</v>
      </c>
      <c r="E699" s="27" t="s">
        <v>32</v>
      </c>
      <c r="F699" s="89"/>
      <c r="G699" s="87" t="s">
        <v>28</v>
      </c>
      <c r="H699" s="37" t="s">
        <v>11</v>
      </c>
      <c r="I699" s="83" t="s">
        <v>20</v>
      </c>
      <c r="J699" s="84" t="s">
        <v>21</v>
      </c>
      <c r="K699" s="84" t="s">
        <v>22</v>
      </c>
      <c r="L699" s="85" t="s">
        <v>14</v>
      </c>
      <c r="M699" s="48"/>
      <c r="N699" s="1"/>
      <c r="O699" s="94" t="str">
        <f>IF(AND(O698="",O700="")=TRUE,"",V699/SUM(V699:X699)*100)</f>
        <v/>
      </c>
      <c r="P699" s="45" t="str">
        <f>IF(AND(L698="",L700="")=TRUE,"",V699&amp;"勝"&amp;W699&amp;"敗"&amp;X699&amp;"引")</f>
        <v/>
      </c>
      <c r="Q699" s="137"/>
      <c r="R699" s="138"/>
      <c r="S699" s="138"/>
      <c r="T699" s="139"/>
      <c r="U699" s="95"/>
      <c r="V699" s="95">
        <f>IF(U698=2,V695+1,IF(U698=0,0,V695))</f>
        <v>0</v>
      </c>
      <c r="W699" s="95">
        <f>IF(U698=3,W695+1,IF(U698=0,0,W695))</f>
        <v>0</v>
      </c>
      <c r="X699" s="95">
        <f>IF(U698=1,X695+1,X695)</f>
        <v>0</v>
      </c>
    </row>
    <row r="700" spans="1:24" ht="21" customHeight="1" thickBot="1">
      <c r="A700" s="6"/>
      <c r="B700" s="7"/>
      <c r="C700" s="7"/>
      <c r="D700" s="75"/>
      <c r="E700" s="17"/>
      <c r="F700" s="91"/>
      <c r="G700" s="108">
        <v>10000</v>
      </c>
      <c r="H700" s="92">
        <v>0.1</v>
      </c>
      <c r="I700" s="56">
        <f>E700+F700</f>
        <v>0</v>
      </c>
      <c r="J700" s="57">
        <f>I700+H698</f>
        <v>0.08</v>
      </c>
      <c r="K700" s="57">
        <f>I700-H700</f>
        <v>-0.1</v>
      </c>
      <c r="L700" s="53"/>
      <c r="M700" s="53"/>
      <c r="N700" s="8"/>
      <c r="O700" s="8" t="str">
        <f>IF(L700&lt;&gt;"",IF(M700="○",100,IF(M700="×",-100,"")),"")</f>
        <v/>
      </c>
      <c r="P700" s="54" t="str">
        <f>IF(M700="○","勝",IF(M700="×","敗",""))</f>
        <v/>
      </c>
      <c r="U700" s="95"/>
      <c r="V700" s="95"/>
      <c r="W700" s="95"/>
      <c r="X700" s="95"/>
    </row>
    <row r="701" spans="1:24" ht="21" customHeight="1">
      <c r="A701" s="26" t="s">
        <v>0</v>
      </c>
      <c r="B701" s="38" t="s">
        <v>33</v>
      </c>
      <c r="C701" s="38" t="s">
        <v>34</v>
      </c>
      <c r="D701" s="88" t="s">
        <v>26</v>
      </c>
      <c r="E701" s="25" t="s">
        <v>31</v>
      </c>
      <c r="F701" s="88" t="s">
        <v>27</v>
      </c>
      <c r="G701" s="86" t="s">
        <v>28</v>
      </c>
      <c r="H701" s="18" t="s">
        <v>10</v>
      </c>
      <c r="I701" s="41" t="s">
        <v>19</v>
      </c>
      <c r="J701" s="40" t="s">
        <v>21</v>
      </c>
      <c r="K701" s="40" t="s">
        <v>22</v>
      </c>
      <c r="L701" s="82" t="s">
        <v>14</v>
      </c>
      <c r="M701" s="36" t="s">
        <v>15</v>
      </c>
      <c r="N701" s="33" t="s">
        <v>16</v>
      </c>
      <c r="O701" s="33" t="s">
        <v>12</v>
      </c>
      <c r="P701" s="34" t="s">
        <v>13</v>
      </c>
      <c r="Q701" s="176"/>
      <c r="R701" s="138"/>
      <c r="S701" s="138"/>
      <c r="T701" s="139"/>
      <c r="U701" s="95"/>
      <c r="V701" s="95"/>
      <c r="W701" s="95"/>
      <c r="X701" s="95"/>
    </row>
    <row r="702" spans="1:24" ht="21" customHeight="1">
      <c r="A702" s="4"/>
      <c r="B702" s="58"/>
      <c r="C702" s="58"/>
      <c r="D702" s="74"/>
      <c r="E702" s="16"/>
      <c r="F702" s="90"/>
      <c r="G702" s="42">
        <v>10000</v>
      </c>
      <c r="H702" s="30">
        <v>0.08</v>
      </c>
      <c r="I702" s="24">
        <f>E702+F702</f>
        <v>0</v>
      </c>
      <c r="J702" s="2">
        <f>I702-H702</f>
        <v>-0.08</v>
      </c>
      <c r="K702" s="2">
        <f>I702+H704</f>
        <v>0.1</v>
      </c>
      <c r="L702" s="47"/>
      <c r="M702" s="47"/>
      <c r="N702" s="1" t="str">
        <f>IF(M702="○",H702*G702,IF(M702="×",-H702*G702,""))</f>
        <v/>
      </c>
      <c r="O702" s="1" t="str">
        <f>IF(L702&lt;&gt;"",IF(M702="○",100,IF(M702="×",-100,"")),"")</f>
        <v/>
      </c>
      <c r="P702" s="45" t="str">
        <f>IF(M702="○","勝",IF(M702="×","敗",""))</f>
        <v/>
      </c>
      <c r="Q702" s="176"/>
      <c r="R702" s="142"/>
      <c r="S702" s="142"/>
      <c r="T702" s="139"/>
      <c r="U702" s="95">
        <f>IF(AND(V702="",W702="")=TRUE,0,IF(AND(V702="勝",W702="敗")=TRUE,1,IF(AND(W702="勝",V702="敗")=TRUE,1,IF(AND(V702="勝",W702="")=TRUE,2,IF(AND(W702="勝",V702="")=TRUE,2,IF(AND(V702="敗",W702="")=TRUE,3,IF(AND(W702="敗",V702="")=TRUE,3,0)))))))</f>
        <v>0</v>
      </c>
      <c r="V702" s="95" t="str">
        <f>IF(L702="","",P702)</f>
        <v/>
      </c>
      <c r="W702" s="95" t="str">
        <f>IF(L704="","",P704)</f>
        <v/>
      </c>
      <c r="X702" s="95"/>
    </row>
    <row r="703" spans="1:24" ht="21" customHeight="1">
      <c r="A703" s="5">
        <f>A699+1</f>
        <v>174</v>
      </c>
      <c r="B703" s="59"/>
      <c r="C703" s="60" t="str">
        <f>IF(B703="","",TEXT(B703,"(aaa)"))</f>
        <v/>
      </c>
      <c r="D703" s="89" t="s">
        <v>26</v>
      </c>
      <c r="E703" s="27" t="s">
        <v>32</v>
      </c>
      <c r="F703" s="89"/>
      <c r="G703" s="87" t="s">
        <v>28</v>
      </c>
      <c r="H703" s="37" t="s">
        <v>11</v>
      </c>
      <c r="I703" s="83" t="s">
        <v>20</v>
      </c>
      <c r="J703" s="84" t="s">
        <v>21</v>
      </c>
      <c r="K703" s="84" t="s">
        <v>22</v>
      </c>
      <c r="L703" s="85" t="s">
        <v>14</v>
      </c>
      <c r="M703" s="48"/>
      <c r="N703" s="1"/>
      <c r="O703" s="94" t="str">
        <f>IF(AND(O702="",O704="")=TRUE,"",V703/SUM(V703:X703)*100)</f>
        <v/>
      </c>
      <c r="P703" s="45" t="str">
        <f>IF(AND(L702="",L704="")=TRUE,"",V703&amp;"勝"&amp;W703&amp;"敗"&amp;X703&amp;"引")</f>
        <v/>
      </c>
      <c r="Q703" s="137"/>
      <c r="R703" s="138"/>
      <c r="S703" s="138"/>
      <c r="T703" s="139"/>
      <c r="U703" s="95"/>
      <c r="V703" s="95">
        <f>IF(U702=2,V699+1,IF(U702=0,0,V699))</f>
        <v>0</v>
      </c>
      <c r="W703" s="95">
        <f>IF(U702=3,W699+1,IF(U702=0,0,W699))</f>
        <v>0</v>
      </c>
      <c r="X703" s="95">
        <f>IF(U702=1,X699+1,X699)</f>
        <v>0</v>
      </c>
    </row>
    <row r="704" spans="1:24" ht="21" customHeight="1" thickBot="1">
      <c r="A704" s="6"/>
      <c r="B704" s="7"/>
      <c r="C704" s="7"/>
      <c r="D704" s="75"/>
      <c r="E704" s="17"/>
      <c r="F704" s="91"/>
      <c r="G704" s="108">
        <v>10000</v>
      </c>
      <c r="H704" s="92">
        <v>0.1</v>
      </c>
      <c r="I704" s="56">
        <f>E704+F704</f>
        <v>0</v>
      </c>
      <c r="J704" s="57">
        <f>I704+H702</f>
        <v>0.08</v>
      </c>
      <c r="K704" s="57">
        <f>I704-H704</f>
        <v>-0.1</v>
      </c>
      <c r="L704" s="53"/>
      <c r="M704" s="53"/>
      <c r="N704" s="8"/>
      <c r="O704" s="8" t="str">
        <f>IF(L704&lt;&gt;"",IF(M704="○",100,IF(M704="×",-100,"")),"")</f>
        <v/>
      </c>
      <c r="P704" s="54" t="str">
        <f>IF(M704="○","勝",IF(M704="×","敗",""))</f>
        <v/>
      </c>
      <c r="U704" s="95"/>
      <c r="V704" s="95"/>
      <c r="W704" s="95"/>
      <c r="X704" s="95"/>
    </row>
    <row r="705" spans="1:24" ht="21" customHeight="1">
      <c r="A705" s="26" t="s">
        <v>0</v>
      </c>
      <c r="B705" s="38" t="s">
        <v>33</v>
      </c>
      <c r="C705" s="38" t="s">
        <v>34</v>
      </c>
      <c r="D705" s="88" t="s">
        <v>26</v>
      </c>
      <c r="E705" s="25" t="s">
        <v>31</v>
      </c>
      <c r="F705" s="88" t="s">
        <v>27</v>
      </c>
      <c r="G705" s="86" t="s">
        <v>28</v>
      </c>
      <c r="H705" s="18" t="s">
        <v>10</v>
      </c>
      <c r="I705" s="41" t="s">
        <v>19</v>
      </c>
      <c r="J705" s="40" t="s">
        <v>21</v>
      </c>
      <c r="K705" s="40" t="s">
        <v>22</v>
      </c>
      <c r="L705" s="82" t="s">
        <v>14</v>
      </c>
      <c r="M705" s="36" t="s">
        <v>15</v>
      </c>
      <c r="N705" s="33" t="s">
        <v>16</v>
      </c>
      <c r="O705" s="33" t="s">
        <v>12</v>
      </c>
      <c r="P705" s="34" t="s">
        <v>13</v>
      </c>
      <c r="Q705" s="176"/>
      <c r="R705" s="138"/>
      <c r="S705" s="138"/>
      <c r="T705" s="139"/>
      <c r="U705" s="95"/>
      <c r="V705" s="95"/>
      <c r="W705" s="95"/>
      <c r="X705" s="95"/>
    </row>
    <row r="706" spans="1:24" ht="21" customHeight="1">
      <c r="A706" s="4"/>
      <c r="B706" s="58"/>
      <c r="C706" s="58"/>
      <c r="D706" s="74"/>
      <c r="E706" s="16"/>
      <c r="F706" s="90"/>
      <c r="G706" s="42">
        <v>10000</v>
      </c>
      <c r="H706" s="30">
        <v>0.08</v>
      </c>
      <c r="I706" s="24">
        <f>E706+F706</f>
        <v>0</v>
      </c>
      <c r="J706" s="2">
        <f>I706-H706</f>
        <v>-0.08</v>
      </c>
      <c r="K706" s="2">
        <f>I706+H708</f>
        <v>0.1</v>
      </c>
      <c r="L706" s="47"/>
      <c r="M706" s="47"/>
      <c r="N706" s="1" t="str">
        <f>IF(M706="○",H706*G706,IF(M706="×",-H706*G706,""))</f>
        <v/>
      </c>
      <c r="O706" s="1" t="str">
        <f>IF(L706&lt;&gt;"",IF(M706="○",100,IF(M706="×",-100,"")),"")</f>
        <v/>
      </c>
      <c r="P706" s="45" t="str">
        <f>IF(M706="○","勝",IF(M706="×","敗",""))</f>
        <v/>
      </c>
      <c r="Q706" s="176"/>
      <c r="R706" s="142"/>
      <c r="S706" s="142"/>
      <c r="T706" s="139"/>
      <c r="U706" s="95">
        <f>IF(AND(V706="",W706="")=TRUE,0,IF(AND(V706="勝",W706="敗")=TRUE,1,IF(AND(W706="勝",V706="敗")=TRUE,1,IF(AND(V706="勝",W706="")=TRUE,2,IF(AND(W706="勝",V706="")=TRUE,2,IF(AND(V706="敗",W706="")=TRUE,3,IF(AND(W706="敗",V706="")=TRUE,3,0)))))))</f>
        <v>0</v>
      </c>
      <c r="V706" s="95" t="str">
        <f>IF(L706="","",P706)</f>
        <v/>
      </c>
      <c r="W706" s="95" t="str">
        <f>IF(L708="","",P708)</f>
        <v/>
      </c>
      <c r="X706" s="95"/>
    </row>
    <row r="707" spans="1:24" ht="21" customHeight="1">
      <c r="A707" s="5">
        <f>A703+1</f>
        <v>175</v>
      </c>
      <c r="B707" s="59"/>
      <c r="C707" s="60" t="str">
        <f>IF(B707="","",TEXT(B707,"(aaa)"))</f>
        <v/>
      </c>
      <c r="D707" s="89" t="s">
        <v>26</v>
      </c>
      <c r="E707" s="27" t="s">
        <v>32</v>
      </c>
      <c r="F707" s="89"/>
      <c r="G707" s="87" t="s">
        <v>28</v>
      </c>
      <c r="H707" s="37" t="s">
        <v>11</v>
      </c>
      <c r="I707" s="83" t="s">
        <v>20</v>
      </c>
      <c r="J707" s="84" t="s">
        <v>21</v>
      </c>
      <c r="K707" s="84" t="s">
        <v>22</v>
      </c>
      <c r="L707" s="85" t="s">
        <v>14</v>
      </c>
      <c r="M707" s="48"/>
      <c r="N707" s="1"/>
      <c r="O707" s="94" t="str">
        <f>IF(AND(O706="",O708="")=TRUE,"",V707/SUM(V707:X707)*100)</f>
        <v/>
      </c>
      <c r="P707" s="45" t="str">
        <f>IF(AND(L706="",L708="")=TRUE,"",V707&amp;"勝"&amp;W707&amp;"敗"&amp;X707&amp;"引")</f>
        <v/>
      </c>
      <c r="Q707" s="137"/>
      <c r="R707" s="138"/>
      <c r="S707" s="138"/>
      <c r="T707" s="139"/>
      <c r="U707" s="95"/>
      <c r="V707" s="95">
        <f>IF(U706=2,V703+1,IF(U706=0,0,V703))</f>
        <v>0</v>
      </c>
      <c r="W707" s="95">
        <f>IF(U706=3,W703+1,IF(U706=0,0,W703))</f>
        <v>0</v>
      </c>
      <c r="X707" s="95">
        <f>IF(U706=1,X703+1,X703)</f>
        <v>0</v>
      </c>
    </row>
    <row r="708" spans="1:24" ht="21" customHeight="1" thickBot="1">
      <c r="A708" s="6"/>
      <c r="B708" s="7"/>
      <c r="C708" s="7"/>
      <c r="D708" s="75"/>
      <c r="E708" s="17"/>
      <c r="F708" s="91"/>
      <c r="G708" s="108">
        <v>10000</v>
      </c>
      <c r="H708" s="92">
        <v>0.1</v>
      </c>
      <c r="I708" s="56">
        <f>E708+F708</f>
        <v>0</v>
      </c>
      <c r="J708" s="57">
        <f>I708+H706</f>
        <v>0.08</v>
      </c>
      <c r="K708" s="57">
        <f>I708-H708</f>
        <v>-0.1</v>
      </c>
      <c r="L708" s="53"/>
      <c r="M708" s="53"/>
      <c r="N708" s="8"/>
      <c r="O708" s="8" t="str">
        <f>IF(L708&lt;&gt;"",IF(M708="○",100,IF(M708="×",-100,"")),"")</f>
        <v/>
      </c>
      <c r="P708" s="54" t="str">
        <f>IF(M708="○","勝",IF(M708="×","敗",""))</f>
        <v/>
      </c>
      <c r="U708" s="95"/>
      <c r="V708" s="95"/>
      <c r="W708" s="95"/>
      <c r="X708" s="95"/>
    </row>
    <row r="709" spans="1:24" ht="21" customHeight="1">
      <c r="A709" s="26" t="s">
        <v>0</v>
      </c>
      <c r="B709" s="38" t="s">
        <v>33</v>
      </c>
      <c r="C709" s="38" t="s">
        <v>34</v>
      </c>
      <c r="D709" s="88" t="s">
        <v>26</v>
      </c>
      <c r="E709" s="25" t="s">
        <v>31</v>
      </c>
      <c r="F709" s="88" t="s">
        <v>27</v>
      </c>
      <c r="G709" s="86" t="s">
        <v>28</v>
      </c>
      <c r="H709" s="18" t="s">
        <v>10</v>
      </c>
      <c r="I709" s="41" t="s">
        <v>19</v>
      </c>
      <c r="J709" s="40" t="s">
        <v>21</v>
      </c>
      <c r="K709" s="40" t="s">
        <v>22</v>
      </c>
      <c r="L709" s="82" t="s">
        <v>14</v>
      </c>
      <c r="M709" s="36" t="s">
        <v>15</v>
      </c>
      <c r="N709" s="33" t="s">
        <v>16</v>
      </c>
      <c r="O709" s="33" t="s">
        <v>12</v>
      </c>
      <c r="P709" s="34" t="s">
        <v>13</v>
      </c>
      <c r="Q709" s="176"/>
      <c r="R709" s="138"/>
      <c r="S709" s="138"/>
      <c r="T709" s="139"/>
      <c r="U709" s="95"/>
      <c r="V709" s="95"/>
      <c r="W709" s="95"/>
      <c r="X709" s="95"/>
    </row>
    <row r="710" spans="1:24" ht="21" customHeight="1">
      <c r="A710" s="4"/>
      <c r="B710" s="58"/>
      <c r="C710" s="58"/>
      <c r="D710" s="74"/>
      <c r="E710" s="16"/>
      <c r="F710" s="90"/>
      <c r="G710" s="42">
        <v>10000</v>
      </c>
      <c r="H710" s="30">
        <v>0.08</v>
      </c>
      <c r="I710" s="24">
        <f>E710+F710</f>
        <v>0</v>
      </c>
      <c r="J710" s="2">
        <f>I710-H710</f>
        <v>-0.08</v>
      </c>
      <c r="K710" s="2">
        <f>I710+H712</f>
        <v>0.1</v>
      </c>
      <c r="L710" s="47"/>
      <c r="M710" s="47"/>
      <c r="N710" s="1" t="str">
        <f>IF(M710="○",H710*G710,IF(M710="×",-H710*G710,""))</f>
        <v/>
      </c>
      <c r="O710" s="1" t="str">
        <f>IF(L710&lt;&gt;"",IF(M710="○",100,IF(M710="×",-100,"")),"")</f>
        <v/>
      </c>
      <c r="P710" s="45" t="str">
        <f>IF(M710="○","勝",IF(M710="×","敗",""))</f>
        <v/>
      </c>
      <c r="Q710" s="176"/>
      <c r="R710" s="142"/>
      <c r="S710" s="142"/>
      <c r="T710" s="139"/>
      <c r="U710" s="95">
        <f>IF(AND(V710="",W710="")=TRUE,0,IF(AND(V710="勝",W710="敗")=TRUE,1,IF(AND(W710="勝",V710="敗")=TRUE,1,IF(AND(V710="勝",W710="")=TRUE,2,IF(AND(W710="勝",V710="")=TRUE,2,IF(AND(V710="敗",W710="")=TRUE,3,IF(AND(W710="敗",V710="")=TRUE,3,0)))))))</f>
        <v>0</v>
      </c>
      <c r="V710" s="95" t="str">
        <f>IF(L710="","",P710)</f>
        <v/>
      </c>
      <c r="W710" s="95" t="str">
        <f>IF(L712="","",P712)</f>
        <v/>
      </c>
      <c r="X710" s="95"/>
    </row>
    <row r="711" spans="1:24" ht="21" customHeight="1">
      <c r="A711" s="5">
        <f>A707+1</f>
        <v>176</v>
      </c>
      <c r="B711" s="59"/>
      <c r="C711" s="60" t="str">
        <f>IF(B711="","",TEXT(B711,"(aaa)"))</f>
        <v/>
      </c>
      <c r="D711" s="89" t="s">
        <v>26</v>
      </c>
      <c r="E711" s="27" t="s">
        <v>32</v>
      </c>
      <c r="F711" s="89"/>
      <c r="G711" s="87" t="s">
        <v>28</v>
      </c>
      <c r="H711" s="37" t="s">
        <v>11</v>
      </c>
      <c r="I711" s="83" t="s">
        <v>20</v>
      </c>
      <c r="J711" s="84" t="s">
        <v>21</v>
      </c>
      <c r="K711" s="84" t="s">
        <v>22</v>
      </c>
      <c r="L711" s="85" t="s">
        <v>14</v>
      </c>
      <c r="M711" s="48"/>
      <c r="N711" s="1"/>
      <c r="O711" s="94" t="str">
        <f>IF(AND(O710="",O712="")=TRUE,"",V711/SUM(V711:X711)*100)</f>
        <v/>
      </c>
      <c r="P711" s="45" t="str">
        <f>IF(AND(L710="",L712="")=TRUE,"",V711&amp;"勝"&amp;W711&amp;"敗"&amp;X711&amp;"引")</f>
        <v/>
      </c>
      <c r="Q711" s="137"/>
      <c r="R711" s="138"/>
      <c r="S711" s="138"/>
      <c r="T711" s="139"/>
      <c r="U711" s="95"/>
      <c r="V711" s="95">
        <f>IF(U710=2,V707+1,IF(U710=0,0,V707))</f>
        <v>0</v>
      </c>
      <c r="W711" s="95">
        <f>IF(U710=3,W707+1,IF(U710=0,0,W707))</f>
        <v>0</v>
      </c>
      <c r="X711" s="95">
        <f>IF(U710=1,X707+1,X707)</f>
        <v>0</v>
      </c>
    </row>
    <row r="712" spans="1:24" ht="21" customHeight="1" thickBot="1">
      <c r="A712" s="6"/>
      <c r="B712" s="7"/>
      <c r="C712" s="7"/>
      <c r="D712" s="75"/>
      <c r="E712" s="17"/>
      <c r="F712" s="91"/>
      <c r="G712" s="108">
        <v>10000</v>
      </c>
      <c r="H712" s="92">
        <v>0.1</v>
      </c>
      <c r="I712" s="56">
        <f>E712+F712</f>
        <v>0</v>
      </c>
      <c r="J712" s="57">
        <f>I712+H710</f>
        <v>0.08</v>
      </c>
      <c r="K712" s="57">
        <f>I712-H712</f>
        <v>-0.1</v>
      </c>
      <c r="L712" s="53"/>
      <c r="M712" s="53"/>
      <c r="N712" s="8"/>
      <c r="O712" s="8" t="str">
        <f>IF(L712&lt;&gt;"",IF(M712="○",100,IF(M712="×",-100,"")),"")</f>
        <v/>
      </c>
      <c r="P712" s="54" t="str">
        <f>IF(M712="○","勝",IF(M712="×","敗",""))</f>
        <v/>
      </c>
      <c r="U712" s="95"/>
      <c r="V712" s="95"/>
      <c r="W712" s="95"/>
      <c r="X712" s="95"/>
    </row>
    <row r="713" spans="1:24" ht="21" customHeight="1">
      <c r="A713" s="26" t="s">
        <v>0</v>
      </c>
      <c r="B713" s="38" t="s">
        <v>33</v>
      </c>
      <c r="C713" s="38" t="s">
        <v>34</v>
      </c>
      <c r="D713" s="88" t="s">
        <v>26</v>
      </c>
      <c r="E713" s="25" t="s">
        <v>31</v>
      </c>
      <c r="F713" s="88" t="s">
        <v>27</v>
      </c>
      <c r="G713" s="86" t="s">
        <v>28</v>
      </c>
      <c r="H713" s="18" t="s">
        <v>10</v>
      </c>
      <c r="I713" s="41" t="s">
        <v>19</v>
      </c>
      <c r="J713" s="40" t="s">
        <v>21</v>
      </c>
      <c r="K713" s="40" t="s">
        <v>22</v>
      </c>
      <c r="L713" s="82" t="s">
        <v>14</v>
      </c>
      <c r="M713" s="36" t="s">
        <v>15</v>
      </c>
      <c r="N713" s="33" t="s">
        <v>16</v>
      </c>
      <c r="O713" s="33" t="s">
        <v>12</v>
      </c>
      <c r="P713" s="34" t="s">
        <v>13</v>
      </c>
      <c r="Q713" s="176"/>
      <c r="R713" s="138"/>
      <c r="S713" s="138"/>
      <c r="T713" s="139"/>
      <c r="U713" s="95"/>
      <c r="V713" s="95"/>
      <c r="W713" s="95"/>
      <c r="X713" s="95"/>
    </row>
    <row r="714" spans="1:24" ht="21" customHeight="1">
      <c r="A714" s="4"/>
      <c r="B714" s="58"/>
      <c r="C714" s="58"/>
      <c r="D714" s="74"/>
      <c r="E714" s="16"/>
      <c r="F714" s="90"/>
      <c r="G714" s="42">
        <v>10000</v>
      </c>
      <c r="H714" s="30">
        <v>0.08</v>
      </c>
      <c r="I714" s="24">
        <f>E714+F714</f>
        <v>0</v>
      </c>
      <c r="J714" s="2">
        <f>I714-H714</f>
        <v>-0.08</v>
      </c>
      <c r="K714" s="2">
        <f>I714+H716</f>
        <v>0.1</v>
      </c>
      <c r="L714" s="47"/>
      <c r="M714" s="47"/>
      <c r="N714" s="1" t="str">
        <f>IF(M714="○",H714*G714,IF(M714="×",-H714*G714,""))</f>
        <v/>
      </c>
      <c r="O714" s="1" t="str">
        <f>IF(L714&lt;&gt;"",IF(M714="○",100,IF(M714="×",-100,"")),"")</f>
        <v/>
      </c>
      <c r="P714" s="45" t="str">
        <f>IF(M714="○","勝",IF(M714="×","敗",""))</f>
        <v/>
      </c>
      <c r="Q714" s="176"/>
      <c r="R714" s="142"/>
      <c r="S714" s="142"/>
      <c r="T714" s="139"/>
      <c r="U714" s="95">
        <f>IF(AND(V714="",W714="")=TRUE,0,IF(AND(V714="勝",W714="敗")=TRUE,1,IF(AND(W714="勝",V714="敗")=TRUE,1,IF(AND(V714="勝",W714="")=TRUE,2,IF(AND(W714="勝",V714="")=TRUE,2,IF(AND(V714="敗",W714="")=TRUE,3,IF(AND(W714="敗",V714="")=TRUE,3,0)))))))</f>
        <v>0</v>
      </c>
      <c r="V714" s="95" t="str">
        <f>IF(L714="","",P714)</f>
        <v/>
      </c>
      <c r="W714" s="95" t="str">
        <f>IF(L716="","",P716)</f>
        <v/>
      </c>
      <c r="X714" s="95"/>
    </row>
    <row r="715" spans="1:24" ht="21" customHeight="1">
      <c r="A715" s="5">
        <f>A711+1</f>
        <v>177</v>
      </c>
      <c r="B715" s="59"/>
      <c r="C715" s="60" t="str">
        <f>IF(B715="","",TEXT(B715,"(aaa)"))</f>
        <v/>
      </c>
      <c r="D715" s="89" t="s">
        <v>26</v>
      </c>
      <c r="E715" s="27" t="s">
        <v>32</v>
      </c>
      <c r="F715" s="89"/>
      <c r="G715" s="87" t="s">
        <v>28</v>
      </c>
      <c r="H715" s="37" t="s">
        <v>11</v>
      </c>
      <c r="I715" s="83" t="s">
        <v>20</v>
      </c>
      <c r="J715" s="84" t="s">
        <v>21</v>
      </c>
      <c r="K715" s="84" t="s">
        <v>22</v>
      </c>
      <c r="L715" s="85" t="s">
        <v>14</v>
      </c>
      <c r="M715" s="48"/>
      <c r="N715" s="1"/>
      <c r="O715" s="94" t="str">
        <f>IF(AND(O714="",O716="")=TRUE,"",V715/SUM(V715:X715)*100)</f>
        <v/>
      </c>
      <c r="P715" s="45" t="str">
        <f>IF(AND(L714="",L716="")=TRUE,"",V715&amp;"勝"&amp;W715&amp;"敗"&amp;X715&amp;"引")</f>
        <v/>
      </c>
      <c r="Q715" s="137"/>
      <c r="R715" s="138"/>
      <c r="S715" s="138"/>
      <c r="T715" s="139"/>
      <c r="U715" s="95"/>
      <c r="V715" s="95">
        <f>IF(U714=2,V711+1,IF(U714=0,0,V711))</f>
        <v>0</v>
      </c>
      <c r="W715" s="95">
        <f>IF(U714=3,W711+1,IF(U714=0,0,W711))</f>
        <v>0</v>
      </c>
      <c r="X715" s="95">
        <f>IF(U714=1,X711+1,X711)</f>
        <v>0</v>
      </c>
    </row>
    <row r="716" spans="1:24" ht="21" customHeight="1" thickBot="1">
      <c r="A716" s="6"/>
      <c r="B716" s="7"/>
      <c r="C716" s="7"/>
      <c r="D716" s="75"/>
      <c r="E716" s="17"/>
      <c r="F716" s="91"/>
      <c r="G716" s="108">
        <v>10000</v>
      </c>
      <c r="H716" s="92">
        <v>0.1</v>
      </c>
      <c r="I716" s="56">
        <f>E716+F716</f>
        <v>0</v>
      </c>
      <c r="J716" s="57">
        <f>I716+H714</f>
        <v>0.08</v>
      </c>
      <c r="K716" s="57">
        <f>I716-H716</f>
        <v>-0.1</v>
      </c>
      <c r="L716" s="53"/>
      <c r="M716" s="53"/>
      <c r="N716" s="8"/>
      <c r="O716" s="8" t="str">
        <f>IF(L716&lt;&gt;"",IF(M716="○",100,IF(M716="×",-100,"")),"")</f>
        <v/>
      </c>
      <c r="P716" s="54" t="str">
        <f>IF(M716="○","勝",IF(M716="×","敗",""))</f>
        <v/>
      </c>
      <c r="U716" s="95"/>
      <c r="V716" s="95"/>
      <c r="W716" s="95"/>
      <c r="X716" s="95"/>
    </row>
    <row r="717" spans="1:24" ht="21" customHeight="1">
      <c r="A717" s="26" t="s">
        <v>0</v>
      </c>
      <c r="B717" s="38" t="s">
        <v>33</v>
      </c>
      <c r="C717" s="38" t="s">
        <v>34</v>
      </c>
      <c r="D717" s="88" t="s">
        <v>26</v>
      </c>
      <c r="E717" s="25" t="s">
        <v>31</v>
      </c>
      <c r="F717" s="88" t="s">
        <v>27</v>
      </c>
      <c r="G717" s="86" t="s">
        <v>28</v>
      </c>
      <c r="H717" s="18" t="s">
        <v>10</v>
      </c>
      <c r="I717" s="41" t="s">
        <v>19</v>
      </c>
      <c r="J717" s="40" t="s">
        <v>21</v>
      </c>
      <c r="K717" s="40" t="s">
        <v>22</v>
      </c>
      <c r="L717" s="82" t="s">
        <v>14</v>
      </c>
      <c r="M717" s="36" t="s">
        <v>15</v>
      </c>
      <c r="N717" s="33" t="s">
        <v>16</v>
      </c>
      <c r="O717" s="33" t="s">
        <v>12</v>
      </c>
      <c r="P717" s="34" t="s">
        <v>13</v>
      </c>
      <c r="Q717" s="176"/>
      <c r="R717" s="138"/>
      <c r="S717" s="138"/>
      <c r="T717" s="139"/>
      <c r="U717" s="95"/>
      <c r="V717" s="95"/>
      <c r="W717" s="95"/>
      <c r="X717" s="95"/>
    </row>
    <row r="718" spans="1:24" ht="21" customHeight="1">
      <c r="A718" s="4"/>
      <c r="B718" s="58"/>
      <c r="C718" s="58"/>
      <c r="D718" s="74"/>
      <c r="E718" s="16"/>
      <c r="F718" s="90"/>
      <c r="G718" s="42">
        <v>10000</v>
      </c>
      <c r="H718" s="30">
        <v>0.08</v>
      </c>
      <c r="I718" s="24">
        <f>E718+F718</f>
        <v>0</v>
      </c>
      <c r="J718" s="2">
        <f>I718-H718</f>
        <v>-0.08</v>
      </c>
      <c r="K718" s="2">
        <f>I718+H720</f>
        <v>0.1</v>
      </c>
      <c r="L718" s="47"/>
      <c r="M718" s="47"/>
      <c r="N718" s="1" t="str">
        <f>IF(M718="○",H718*G718,IF(M718="×",-H718*G718,""))</f>
        <v/>
      </c>
      <c r="O718" s="1" t="str">
        <f>IF(L718&lt;&gt;"",IF(M718="○",100,IF(M718="×",-100,"")),"")</f>
        <v/>
      </c>
      <c r="P718" s="45" t="str">
        <f>IF(M718="○","勝",IF(M718="×","敗",""))</f>
        <v/>
      </c>
      <c r="Q718" s="176"/>
      <c r="R718" s="142"/>
      <c r="S718" s="142"/>
      <c r="T718" s="139"/>
      <c r="U718" s="95">
        <f>IF(AND(V718="",W718="")=TRUE,0,IF(AND(V718="勝",W718="敗")=TRUE,1,IF(AND(W718="勝",V718="敗")=TRUE,1,IF(AND(V718="勝",W718="")=TRUE,2,IF(AND(W718="勝",V718="")=TRUE,2,IF(AND(V718="敗",W718="")=TRUE,3,IF(AND(W718="敗",V718="")=TRUE,3,0)))))))</f>
        <v>0</v>
      </c>
      <c r="V718" s="95" t="str">
        <f>IF(L718="","",P718)</f>
        <v/>
      </c>
      <c r="W718" s="95" t="str">
        <f>IF(L720="","",P720)</f>
        <v/>
      </c>
      <c r="X718" s="95"/>
    </row>
    <row r="719" spans="1:24" ht="21" customHeight="1">
      <c r="A719" s="5">
        <f>A715+1</f>
        <v>178</v>
      </c>
      <c r="B719" s="59"/>
      <c r="C719" s="60" t="str">
        <f>IF(B719="","",TEXT(B719,"(aaa)"))</f>
        <v/>
      </c>
      <c r="D719" s="89" t="s">
        <v>26</v>
      </c>
      <c r="E719" s="27" t="s">
        <v>32</v>
      </c>
      <c r="F719" s="89"/>
      <c r="G719" s="87" t="s">
        <v>28</v>
      </c>
      <c r="H719" s="37" t="s">
        <v>11</v>
      </c>
      <c r="I719" s="83" t="s">
        <v>20</v>
      </c>
      <c r="J719" s="84" t="s">
        <v>21</v>
      </c>
      <c r="K719" s="84" t="s">
        <v>22</v>
      </c>
      <c r="L719" s="85" t="s">
        <v>14</v>
      </c>
      <c r="M719" s="48"/>
      <c r="N719" s="1"/>
      <c r="O719" s="94" t="str">
        <f>IF(AND(O718="",O720="")=TRUE,"",V719/SUM(V719:X719)*100)</f>
        <v/>
      </c>
      <c r="P719" s="45" t="str">
        <f>IF(AND(L718="",L720="")=TRUE,"",V719&amp;"勝"&amp;W719&amp;"敗"&amp;X719&amp;"引")</f>
        <v/>
      </c>
      <c r="Q719" s="137"/>
      <c r="R719" s="138"/>
      <c r="S719" s="138"/>
      <c r="T719" s="139"/>
      <c r="U719" s="95"/>
      <c r="V719" s="95">
        <f>IF(U718=2,V715+1,IF(U718=0,0,V715))</f>
        <v>0</v>
      </c>
      <c r="W719" s="95">
        <f>IF(U718=3,W715+1,IF(U718=0,0,W715))</f>
        <v>0</v>
      </c>
      <c r="X719" s="95">
        <f>IF(U718=1,X715+1,X715)</f>
        <v>0</v>
      </c>
    </row>
    <row r="720" spans="1:24" ht="21" customHeight="1" thickBot="1">
      <c r="A720" s="6"/>
      <c r="B720" s="7"/>
      <c r="C720" s="7"/>
      <c r="D720" s="75"/>
      <c r="E720" s="17"/>
      <c r="F720" s="91"/>
      <c r="G720" s="108">
        <v>10000</v>
      </c>
      <c r="H720" s="92">
        <v>0.1</v>
      </c>
      <c r="I720" s="56">
        <f>E720+F720</f>
        <v>0</v>
      </c>
      <c r="J720" s="57">
        <f>I720+H718</f>
        <v>0.08</v>
      </c>
      <c r="K720" s="57">
        <f>I720-H720</f>
        <v>-0.1</v>
      </c>
      <c r="L720" s="53"/>
      <c r="M720" s="53"/>
      <c r="N720" s="8"/>
      <c r="O720" s="8" t="str">
        <f>IF(L720&lt;&gt;"",IF(M720="○",100,IF(M720="×",-100,"")),"")</f>
        <v/>
      </c>
      <c r="P720" s="54" t="str">
        <f>IF(M720="○","勝",IF(M720="×","敗",""))</f>
        <v/>
      </c>
      <c r="U720" s="95"/>
      <c r="V720" s="95"/>
      <c r="W720" s="95"/>
      <c r="X720" s="95"/>
    </row>
    <row r="721" spans="1:24" ht="21" customHeight="1">
      <c r="A721" s="26" t="s">
        <v>0</v>
      </c>
      <c r="B721" s="38" t="s">
        <v>33</v>
      </c>
      <c r="C721" s="38" t="s">
        <v>34</v>
      </c>
      <c r="D721" s="88" t="s">
        <v>26</v>
      </c>
      <c r="E721" s="25" t="s">
        <v>31</v>
      </c>
      <c r="F721" s="88" t="s">
        <v>27</v>
      </c>
      <c r="G721" s="86" t="s">
        <v>28</v>
      </c>
      <c r="H721" s="18" t="s">
        <v>10</v>
      </c>
      <c r="I721" s="41" t="s">
        <v>19</v>
      </c>
      <c r="J721" s="40" t="s">
        <v>21</v>
      </c>
      <c r="K721" s="40" t="s">
        <v>22</v>
      </c>
      <c r="L721" s="82" t="s">
        <v>14</v>
      </c>
      <c r="M721" s="36" t="s">
        <v>15</v>
      </c>
      <c r="N721" s="33" t="s">
        <v>16</v>
      </c>
      <c r="O721" s="33" t="s">
        <v>12</v>
      </c>
      <c r="P721" s="34" t="s">
        <v>13</v>
      </c>
      <c r="Q721" s="176"/>
      <c r="R721" s="138"/>
      <c r="S721" s="138"/>
      <c r="T721" s="139"/>
      <c r="U721" s="95"/>
      <c r="V721" s="95"/>
      <c r="W721" s="95"/>
      <c r="X721" s="95"/>
    </row>
    <row r="722" spans="1:24" ht="21" customHeight="1">
      <c r="A722" s="4"/>
      <c r="B722" s="58"/>
      <c r="C722" s="58"/>
      <c r="D722" s="74"/>
      <c r="E722" s="16"/>
      <c r="F722" s="90"/>
      <c r="G722" s="42">
        <v>10000</v>
      </c>
      <c r="H722" s="30">
        <v>0.08</v>
      </c>
      <c r="I722" s="24">
        <f>E722+F722</f>
        <v>0</v>
      </c>
      <c r="J722" s="2">
        <f>I722-H722</f>
        <v>-0.08</v>
      </c>
      <c r="K722" s="2">
        <f>I722+H724</f>
        <v>0.1</v>
      </c>
      <c r="L722" s="47"/>
      <c r="M722" s="47"/>
      <c r="N722" s="1" t="str">
        <f>IF(M722="○",H722*G722,IF(M722="×",-H722*G722,""))</f>
        <v/>
      </c>
      <c r="O722" s="1" t="str">
        <f>IF(L722&lt;&gt;"",IF(M722="○",100,IF(M722="×",-100,"")),"")</f>
        <v/>
      </c>
      <c r="P722" s="45" t="str">
        <f>IF(M722="○","勝",IF(M722="×","敗",""))</f>
        <v/>
      </c>
      <c r="Q722" s="176"/>
      <c r="R722" s="142"/>
      <c r="S722" s="142"/>
      <c r="T722" s="139"/>
      <c r="U722" s="95">
        <f>IF(AND(V722="",W722="")=TRUE,0,IF(AND(V722="勝",W722="敗")=TRUE,1,IF(AND(W722="勝",V722="敗")=TRUE,1,IF(AND(V722="勝",W722="")=TRUE,2,IF(AND(W722="勝",V722="")=TRUE,2,IF(AND(V722="敗",W722="")=TRUE,3,IF(AND(W722="敗",V722="")=TRUE,3,0)))))))</f>
        <v>0</v>
      </c>
      <c r="V722" s="95" t="str">
        <f>IF(L722="","",P722)</f>
        <v/>
      </c>
      <c r="W722" s="95" t="str">
        <f>IF(L724="","",P724)</f>
        <v/>
      </c>
      <c r="X722" s="95"/>
    </row>
    <row r="723" spans="1:24" ht="21" customHeight="1">
      <c r="A723" s="5">
        <f>A719+1</f>
        <v>179</v>
      </c>
      <c r="B723" s="59"/>
      <c r="C723" s="60" t="str">
        <f>IF(B723="","",TEXT(B723,"(aaa)"))</f>
        <v/>
      </c>
      <c r="D723" s="89" t="s">
        <v>26</v>
      </c>
      <c r="E723" s="27" t="s">
        <v>32</v>
      </c>
      <c r="F723" s="89"/>
      <c r="G723" s="87" t="s">
        <v>28</v>
      </c>
      <c r="H723" s="37" t="s">
        <v>11</v>
      </c>
      <c r="I723" s="83" t="s">
        <v>20</v>
      </c>
      <c r="J723" s="84" t="s">
        <v>21</v>
      </c>
      <c r="K723" s="84" t="s">
        <v>22</v>
      </c>
      <c r="L723" s="85" t="s">
        <v>14</v>
      </c>
      <c r="M723" s="48"/>
      <c r="N723" s="1"/>
      <c r="O723" s="94" t="str">
        <f>IF(AND(O722="",O724="")=TRUE,"",V723/SUM(V723:X723)*100)</f>
        <v/>
      </c>
      <c r="P723" s="45" t="str">
        <f>IF(AND(L722="",L724="")=TRUE,"",V723&amp;"勝"&amp;W723&amp;"敗"&amp;X723&amp;"引")</f>
        <v/>
      </c>
      <c r="Q723" s="137"/>
      <c r="R723" s="138"/>
      <c r="S723" s="138"/>
      <c r="T723" s="139"/>
      <c r="U723" s="95"/>
      <c r="V723" s="95">
        <f>IF(U722=2,V719+1,IF(U722=0,0,V719))</f>
        <v>0</v>
      </c>
      <c r="W723" s="95">
        <f>IF(U722=3,W719+1,IF(U722=0,0,W719))</f>
        <v>0</v>
      </c>
      <c r="X723" s="95">
        <f>IF(U722=1,X719+1,X719)</f>
        <v>0</v>
      </c>
    </row>
    <row r="724" spans="1:24" ht="21" customHeight="1" thickBot="1">
      <c r="A724" s="6"/>
      <c r="B724" s="7"/>
      <c r="C724" s="7"/>
      <c r="D724" s="75"/>
      <c r="E724" s="17"/>
      <c r="F724" s="91"/>
      <c r="G724" s="108">
        <v>10000</v>
      </c>
      <c r="H724" s="92">
        <v>0.1</v>
      </c>
      <c r="I724" s="56">
        <f>E724+F724</f>
        <v>0</v>
      </c>
      <c r="J724" s="57">
        <f>I724+H722</f>
        <v>0.08</v>
      </c>
      <c r="K724" s="57">
        <f>I724-H724</f>
        <v>-0.1</v>
      </c>
      <c r="L724" s="53"/>
      <c r="M724" s="53"/>
      <c r="N724" s="8"/>
      <c r="O724" s="8" t="str">
        <f>IF(L724&lt;&gt;"",IF(M724="○",100,IF(M724="×",-100,"")),"")</f>
        <v/>
      </c>
      <c r="P724" s="54" t="str">
        <f>IF(M724="○","勝",IF(M724="×","敗",""))</f>
        <v/>
      </c>
      <c r="U724" s="95"/>
      <c r="V724" s="95"/>
      <c r="W724" s="95"/>
      <c r="X724" s="95"/>
    </row>
    <row r="725" spans="1:24" ht="21" customHeight="1">
      <c r="A725" s="26" t="s">
        <v>0</v>
      </c>
      <c r="B725" s="38" t="s">
        <v>33</v>
      </c>
      <c r="C725" s="38" t="s">
        <v>34</v>
      </c>
      <c r="D725" s="88" t="s">
        <v>26</v>
      </c>
      <c r="E725" s="25" t="s">
        <v>31</v>
      </c>
      <c r="F725" s="88" t="s">
        <v>27</v>
      </c>
      <c r="G725" s="86" t="s">
        <v>28</v>
      </c>
      <c r="H725" s="18" t="s">
        <v>10</v>
      </c>
      <c r="I725" s="41" t="s">
        <v>19</v>
      </c>
      <c r="J725" s="40" t="s">
        <v>21</v>
      </c>
      <c r="K725" s="40" t="s">
        <v>22</v>
      </c>
      <c r="L725" s="82" t="s">
        <v>14</v>
      </c>
      <c r="M725" s="36" t="s">
        <v>15</v>
      </c>
      <c r="N725" s="33" t="s">
        <v>16</v>
      </c>
      <c r="O725" s="33" t="s">
        <v>12</v>
      </c>
      <c r="P725" s="34" t="s">
        <v>13</v>
      </c>
      <c r="Q725" s="176"/>
      <c r="R725" s="138"/>
      <c r="S725" s="138"/>
      <c r="T725" s="139"/>
      <c r="U725" s="95"/>
      <c r="V725" s="95"/>
      <c r="W725" s="95"/>
      <c r="X725" s="95"/>
    </row>
    <row r="726" spans="1:24" ht="21" customHeight="1">
      <c r="A726" s="4"/>
      <c r="B726" s="58"/>
      <c r="C726" s="58"/>
      <c r="D726" s="74"/>
      <c r="E726" s="16"/>
      <c r="F726" s="90"/>
      <c r="G726" s="42">
        <v>10000</v>
      </c>
      <c r="H726" s="30">
        <v>0.08</v>
      </c>
      <c r="I726" s="24">
        <f>E726+F726</f>
        <v>0</v>
      </c>
      <c r="J726" s="2">
        <f>I726-H726</f>
        <v>-0.08</v>
      </c>
      <c r="K726" s="2">
        <f>I726+H728</f>
        <v>0.1</v>
      </c>
      <c r="L726" s="47"/>
      <c r="M726" s="47"/>
      <c r="N726" s="1" t="str">
        <f>IF(M726="○",H726*G726,IF(M726="×",-H726*G726,""))</f>
        <v/>
      </c>
      <c r="O726" s="1" t="str">
        <f>IF(L726&lt;&gt;"",IF(M726="○",100,IF(M726="×",-100,"")),"")</f>
        <v/>
      </c>
      <c r="P726" s="45" t="str">
        <f>IF(M726="○","勝",IF(M726="×","敗",""))</f>
        <v/>
      </c>
      <c r="Q726" s="176"/>
      <c r="R726" s="142"/>
      <c r="S726" s="142"/>
      <c r="T726" s="139"/>
      <c r="U726" s="95">
        <f>IF(AND(V726="",W726="")=TRUE,0,IF(AND(V726="勝",W726="敗")=TRUE,1,IF(AND(W726="勝",V726="敗")=TRUE,1,IF(AND(V726="勝",W726="")=TRUE,2,IF(AND(W726="勝",V726="")=TRUE,2,IF(AND(V726="敗",W726="")=TRUE,3,IF(AND(W726="敗",V726="")=TRUE,3,0)))))))</f>
        <v>0</v>
      </c>
      <c r="V726" s="95" t="str">
        <f>IF(L726="","",P726)</f>
        <v/>
      </c>
      <c r="W726" s="95" t="str">
        <f>IF(L728="","",P728)</f>
        <v/>
      </c>
      <c r="X726" s="95"/>
    </row>
    <row r="727" spans="1:24" ht="21" customHeight="1">
      <c r="A727" s="5">
        <f>A723+1</f>
        <v>180</v>
      </c>
      <c r="B727" s="59"/>
      <c r="C727" s="60" t="str">
        <f>IF(B727="","",TEXT(B727,"(aaa)"))</f>
        <v/>
      </c>
      <c r="D727" s="89" t="s">
        <v>26</v>
      </c>
      <c r="E727" s="27" t="s">
        <v>32</v>
      </c>
      <c r="F727" s="89"/>
      <c r="G727" s="87" t="s">
        <v>28</v>
      </c>
      <c r="H727" s="37" t="s">
        <v>11</v>
      </c>
      <c r="I727" s="83" t="s">
        <v>20</v>
      </c>
      <c r="J727" s="84" t="s">
        <v>21</v>
      </c>
      <c r="K727" s="84" t="s">
        <v>22</v>
      </c>
      <c r="L727" s="85" t="s">
        <v>14</v>
      </c>
      <c r="M727" s="48"/>
      <c r="N727" s="1"/>
      <c r="O727" s="94" t="str">
        <f>IF(AND(O726="",O728="")=TRUE,"",V727/SUM(V727:X727)*100)</f>
        <v/>
      </c>
      <c r="P727" s="45" t="str">
        <f>IF(AND(L726="",L728="")=TRUE,"",V727&amp;"勝"&amp;W727&amp;"敗"&amp;X727&amp;"引")</f>
        <v/>
      </c>
      <c r="Q727" s="137"/>
      <c r="R727" s="138"/>
      <c r="S727" s="138"/>
      <c r="T727" s="139"/>
      <c r="U727" s="95"/>
      <c r="V727" s="95">
        <f>IF(U726=2,V723+1,IF(U726=0,0,V723))</f>
        <v>0</v>
      </c>
      <c r="W727" s="95">
        <f>IF(U726=3,W723+1,IF(U726=0,0,W723))</f>
        <v>0</v>
      </c>
      <c r="X727" s="95">
        <f>IF(U726=1,X723+1,X723)</f>
        <v>0</v>
      </c>
    </row>
    <row r="728" spans="1:24" ht="21" customHeight="1" thickBot="1">
      <c r="A728" s="6"/>
      <c r="B728" s="7"/>
      <c r="C728" s="7"/>
      <c r="D728" s="75"/>
      <c r="E728" s="17"/>
      <c r="F728" s="91"/>
      <c r="G728" s="108">
        <v>10000</v>
      </c>
      <c r="H728" s="92">
        <v>0.1</v>
      </c>
      <c r="I728" s="56">
        <f>E728+F728</f>
        <v>0</v>
      </c>
      <c r="J728" s="57">
        <f>I728+H726</f>
        <v>0.08</v>
      </c>
      <c r="K728" s="57">
        <f>I728-H728</f>
        <v>-0.1</v>
      </c>
      <c r="L728" s="53"/>
      <c r="M728" s="53"/>
      <c r="N728" s="8"/>
      <c r="O728" s="8" t="str">
        <f>IF(L728&lt;&gt;"",IF(M728="○",100,IF(M728="×",-100,"")),"")</f>
        <v/>
      </c>
      <c r="P728" s="54" t="str">
        <f>IF(M728="○","勝",IF(M728="×","敗",""))</f>
        <v/>
      </c>
      <c r="U728" s="95"/>
      <c r="V728" s="95"/>
      <c r="W728" s="95"/>
      <c r="X728" s="95"/>
    </row>
    <row r="729" spans="1:24" ht="21" customHeight="1">
      <c r="A729" s="26" t="s">
        <v>0</v>
      </c>
      <c r="B729" s="38" t="s">
        <v>33</v>
      </c>
      <c r="C729" s="38" t="s">
        <v>34</v>
      </c>
      <c r="D729" s="88" t="s">
        <v>26</v>
      </c>
      <c r="E729" s="25" t="s">
        <v>31</v>
      </c>
      <c r="F729" s="88" t="s">
        <v>27</v>
      </c>
      <c r="G729" s="86" t="s">
        <v>28</v>
      </c>
      <c r="H729" s="18" t="s">
        <v>10</v>
      </c>
      <c r="I729" s="41" t="s">
        <v>19</v>
      </c>
      <c r="J729" s="40" t="s">
        <v>21</v>
      </c>
      <c r="K729" s="40" t="s">
        <v>22</v>
      </c>
      <c r="L729" s="82" t="s">
        <v>14</v>
      </c>
      <c r="M729" s="36" t="s">
        <v>15</v>
      </c>
      <c r="N729" s="33" t="s">
        <v>16</v>
      </c>
      <c r="O729" s="33" t="s">
        <v>12</v>
      </c>
      <c r="P729" s="34" t="s">
        <v>13</v>
      </c>
      <c r="Q729" s="176"/>
      <c r="R729" s="138"/>
      <c r="S729" s="138"/>
      <c r="T729" s="139"/>
      <c r="U729" s="95"/>
      <c r="V729" s="95"/>
      <c r="W729" s="95"/>
      <c r="X729" s="95"/>
    </row>
    <row r="730" spans="1:24" ht="21" customHeight="1">
      <c r="A730" s="4"/>
      <c r="B730" s="58"/>
      <c r="C730" s="58"/>
      <c r="D730" s="74"/>
      <c r="E730" s="16"/>
      <c r="F730" s="90"/>
      <c r="G730" s="42">
        <v>10000</v>
      </c>
      <c r="H730" s="30">
        <v>0.08</v>
      </c>
      <c r="I730" s="24">
        <f>E730+F730</f>
        <v>0</v>
      </c>
      <c r="J730" s="2">
        <f>I730-H730</f>
        <v>-0.08</v>
      </c>
      <c r="K730" s="2">
        <f>I730+H732</f>
        <v>0.1</v>
      </c>
      <c r="L730" s="47"/>
      <c r="M730" s="47"/>
      <c r="N730" s="1" t="str">
        <f>IF(M730="○",H730*G730,IF(M730="×",-H730*G730,""))</f>
        <v/>
      </c>
      <c r="O730" s="1" t="str">
        <f>IF(L730&lt;&gt;"",IF(M730="○",100,IF(M730="×",-100,"")),"")</f>
        <v/>
      </c>
      <c r="P730" s="45" t="str">
        <f>IF(M730="○","勝",IF(M730="×","敗",""))</f>
        <v/>
      </c>
      <c r="Q730" s="176"/>
      <c r="R730" s="142"/>
      <c r="S730" s="142"/>
      <c r="T730" s="139"/>
      <c r="U730" s="95">
        <f>IF(AND(V730="",W730="")=TRUE,0,IF(AND(V730="勝",W730="敗")=TRUE,1,IF(AND(W730="勝",V730="敗")=TRUE,1,IF(AND(V730="勝",W730="")=TRUE,2,IF(AND(W730="勝",V730="")=TRUE,2,IF(AND(V730="敗",W730="")=TRUE,3,IF(AND(W730="敗",V730="")=TRUE,3,0)))))))</f>
        <v>0</v>
      </c>
      <c r="V730" s="95" t="str">
        <f>IF(L730="","",P730)</f>
        <v/>
      </c>
      <c r="W730" s="95" t="str">
        <f>IF(L732="","",P732)</f>
        <v/>
      </c>
      <c r="X730" s="95"/>
    </row>
    <row r="731" spans="1:24" ht="21" customHeight="1">
      <c r="A731" s="5">
        <f>A727+1</f>
        <v>181</v>
      </c>
      <c r="B731" s="59"/>
      <c r="C731" s="60" t="str">
        <f>IF(B731="","",TEXT(B731,"(aaa)"))</f>
        <v/>
      </c>
      <c r="D731" s="89" t="s">
        <v>26</v>
      </c>
      <c r="E731" s="27" t="s">
        <v>32</v>
      </c>
      <c r="F731" s="89"/>
      <c r="G731" s="87" t="s">
        <v>28</v>
      </c>
      <c r="H731" s="37" t="s">
        <v>11</v>
      </c>
      <c r="I731" s="83" t="s">
        <v>20</v>
      </c>
      <c r="J731" s="84" t="s">
        <v>21</v>
      </c>
      <c r="K731" s="84" t="s">
        <v>22</v>
      </c>
      <c r="L731" s="85" t="s">
        <v>14</v>
      </c>
      <c r="M731" s="48"/>
      <c r="N731" s="1"/>
      <c r="O731" s="94" t="str">
        <f>IF(AND(O730="",O732="")=TRUE,"",V731/SUM(V731:X731)*100)</f>
        <v/>
      </c>
      <c r="P731" s="45" t="str">
        <f>IF(AND(L730="",L732="")=TRUE,"",V731&amp;"勝"&amp;W731&amp;"敗"&amp;X731&amp;"引")</f>
        <v/>
      </c>
      <c r="Q731" s="137"/>
      <c r="R731" s="138"/>
      <c r="S731" s="138"/>
      <c r="T731" s="139"/>
      <c r="U731" s="95"/>
      <c r="V731" s="95">
        <f>IF(U730=2,V727+1,IF(U730=0,0,V727))</f>
        <v>0</v>
      </c>
      <c r="W731" s="95">
        <f>IF(U730=3,W727+1,IF(U730=0,0,W727))</f>
        <v>0</v>
      </c>
      <c r="X731" s="95">
        <f>IF(U730=1,X727+1,X727)</f>
        <v>0</v>
      </c>
    </row>
    <row r="732" spans="1:24" ht="21" customHeight="1" thickBot="1">
      <c r="A732" s="6"/>
      <c r="B732" s="7"/>
      <c r="C732" s="7"/>
      <c r="D732" s="75"/>
      <c r="E732" s="17"/>
      <c r="F732" s="91"/>
      <c r="G732" s="108">
        <v>10000</v>
      </c>
      <c r="H732" s="92">
        <v>0.1</v>
      </c>
      <c r="I732" s="56">
        <f>E732+F732</f>
        <v>0</v>
      </c>
      <c r="J732" s="57">
        <f>I732+H730</f>
        <v>0.08</v>
      </c>
      <c r="K732" s="57">
        <f>I732-H732</f>
        <v>-0.1</v>
      </c>
      <c r="L732" s="53"/>
      <c r="M732" s="53"/>
      <c r="N732" s="8"/>
      <c r="O732" s="8" t="str">
        <f>IF(L732&lt;&gt;"",IF(M732="○",100,IF(M732="×",-100,"")),"")</f>
        <v/>
      </c>
      <c r="P732" s="54" t="str">
        <f>IF(M732="○","勝",IF(M732="×","敗",""))</f>
        <v/>
      </c>
      <c r="U732" s="95"/>
      <c r="V732" s="95"/>
      <c r="W732" s="95"/>
      <c r="X732" s="95"/>
    </row>
    <row r="733" spans="1:24" ht="21" customHeight="1">
      <c r="A733" s="26" t="s">
        <v>0</v>
      </c>
      <c r="B733" s="38" t="s">
        <v>33</v>
      </c>
      <c r="C733" s="38" t="s">
        <v>34</v>
      </c>
      <c r="D733" s="88" t="s">
        <v>26</v>
      </c>
      <c r="E733" s="25" t="s">
        <v>31</v>
      </c>
      <c r="F733" s="88" t="s">
        <v>27</v>
      </c>
      <c r="G733" s="86" t="s">
        <v>28</v>
      </c>
      <c r="H733" s="18" t="s">
        <v>10</v>
      </c>
      <c r="I733" s="41" t="s">
        <v>19</v>
      </c>
      <c r="J733" s="40" t="s">
        <v>21</v>
      </c>
      <c r="K733" s="40" t="s">
        <v>22</v>
      </c>
      <c r="L733" s="82" t="s">
        <v>14</v>
      </c>
      <c r="M733" s="36" t="s">
        <v>15</v>
      </c>
      <c r="N733" s="33" t="s">
        <v>16</v>
      </c>
      <c r="O733" s="33" t="s">
        <v>12</v>
      </c>
      <c r="P733" s="34" t="s">
        <v>13</v>
      </c>
      <c r="Q733" s="176"/>
      <c r="R733" s="138"/>
      <c r="S733" s="138"/>
      <c r="T733" s="139"/>
      <c r="U733" s="95"/>
      <c r="V733" s="95"/>
      <c r="W733" s="95"/>
      <c r="X733" s="95"/>
    </row>
    <row r="734" spans="1:24" ht="21" customHeight="1">
      <c r="A734" s="4"/>
      <c r="B734" s="58"/>
      <c r="C734" s="58"/>
      <c r="D734" s="74"/>
      <c r="E734" s="16"/>
      <c r="F734" s="90"/>
      <c r="G734" s="42">
        <v>10000</v>
      </c>
      <c r="H734" s="30">
        <v>0.08</v>
      </c>
      <c r="I734" s="24">
        <f>E734+F734</f>
        <v>0</v>
      </c>
      <c r="J734" s="2">
        <f>I734-H734</f>
        <v>-0.08</v>
      </c>
      <c r="K734" s="2">
        <f>I734+H736</f>
        <v>0.1</v>
      </c>
      <c r="L734" s="47"/>
      <c r="M734" s="47"/>
      <c r="N734" s="1" t="str">
        <f>IF(M734="○",H734*G734,IF(M734="×",-H734*G734,""))</f>
        <v/>
      </c>
      <c r="O734" s="1" t="str">
        <f>IF(L734&lt;&gt;"",IF(M734="○",100,IF(M734="×",-100,"")),"")</f>
        <v/>
      </c>
      <c r="P734" s="45" t="str">
        <f>IF(M734="○","勝",IF(M734="×","敗",""))</f>
        <v/>
      </c>
      <c r="Q734" s="176"/>
      <c r="R734" s="142"/>
      <c r="S734" s="142"/>
      <c r="T734" s="139"/>
      <c r="U734" s="95">
        <f>IF(AND(V734="",W734="")=TRUE,0,IF(AND(V734="勝",W734="敗")=TRUE,1,IF(AND(W734="勝",V734="敗")=TRUE,1,IF(AND(V734="勝",W734="")=TRUE,2,IF(AND(W734="勝",V734="")=TRUE,2,IF(AND(V734="敗",W734="")=TRUE,3,IF(AND(W734="敗",V734="")=TRUE,3,0)))))))</f>
        <v>0</v>
      </c>
      <c r="V734" s="95" t="str">
        <f>IF(L734="","",P734)</f>
        <v/>
      </c>
      <c r="W734" s="95" t="str">
        <f>IF(L736="","",P736)</f>
        <v/>
      </c>
      <c r="X734" s="95"/>
    </row>
    <row r="735" spans="1:24" ht="21" customHeight="1">
      <c r="A735" s="5">
        <f>A731+1</f>
        <v>182</v>
      </c>
      <c r="B735" s="59"/>
      <c r="C735" s="60" t="str">
        <f>IF(B735="","",TEXT(B735,"(aaa)"))</f>
        <v/>
      </c>
      <c r="D735" s="89" t="s">
        <v>26</v>
      </c>
      <c r="E735" s="27" t="s">
        <v>32</v>
      </c>
      <c r="F735" s="89"/>
      <c r="G735" s="87" t="s">
        <v>28</v>
      </c>
      <c r="H735" s="37" t="s">
        <v>11</v>
      </c>
      <c r="I735" s="83" t="s">
        <v>20</v>
      </c>
      <c r="J735" s="84" t="s">
        <v>21</v>
      </c>
      <c r="K735" s="84" t="s">
        <v>22</v>
      </c>
      <c r="L735" s="85" t="s">
        <v>14</v>
      </c>
      <c r="M735" s="48"/>
      <c r="N735" s="1"/>
      <c r="O735" s="94" t="str">
        <f>IF(AND(O734="",O736="")=TRUE,"",V735/SUM(V735:X735)*100)</f>
        <v/>
      </c>
      <c r="P735" s="45" t="str">
        <f>IF(AND(L734="",L736="")=TRUE,"",V735&amp;"勝"&amp;W735&amp;"敗"&amp;X735&amp;"引")</f>
        <v/>
      </c>
      <c r="Q735" s="137"/>
      <c r="R735" s="138"/>
      <c r="S735" s="138"/>
      <c r="T735" s="139"/>
      <c r="U735" s="95"/>
      <c r="V735" s="95">
        <f>IF(U734=2,V731+1,IF(U734=0,0,V731))</f>
        <v>0</v>
      </c>
      <c r="W735" s="95">
        <f>IF(U734=3,W731+1,IF(U734=0,0,W731))</f>
        <v>0</v>
      </c>
      <c r="X735" s="95">
        <f>IF(U734=1,X731+1,X731)</f>
        <v>0</v>
      </c>
    </row>
    <row r="736" spans="1:24" ht="21" customHeight="1" thickBot="1">
      <c r="A736" s="6"/>
      <c r="B736" s="7"/>
      <c r="C736" s="7"/>
      <c r="D736" s="75"/>
      <c r="E736" s="17"/>
      <c r="F736" s="91"/>
      <c r="G736" s="108">
        <v>10000</v>
      </c>
      <c r="H736" s="92">
        <v>0.1</v>
      </c>
      <c r="I736" s="56">
        <f>E736+F736</f>
        <v>0</v>
      </c>
      <c r="J736" s="57">
        <f>I736+H734</f>
        <v>0.08</v>
      </c>
      <c r="K736" s="57">
        <f>I736-H736</f>
        <v>-0.1</v>
      </c>
      <c r="L736" s="53"/>
      <c r="M736" s="53"/>
      <c r="N736" s="8"/>
      <c r="O736" s="8" t="str">
        <f>IF(L736&lt;&gt;"",IF(M736="○",100,IF(M736="×",-100,"")),"")</f>
        <v/>
      </c>
      <c r="P736" s="54" t="str">
        <f>IF(M736="○","勝",IF(M736="×","敗",""))</f>
        <v/>
      </c>
      <c r="U736" s="95"/>
      <c r="V736" s="95"/>
      <c r="W736" s="95"/>
      <c r="X736" s="95"/>
    </row>
    <row r="737" spans="1:24" ht="21" customHeight="1">
      <c r="A737" s="26" t="s">
        <v>0</v>
      </c>
      <c r="B737" s="38" t="s">
        <v>33</v>
      </c>
      <c r="C737" s="38" t="s">
        <v>34</v>
      </c>
      <c r="D737" s="88" t="s">
        <v>26</v>
      </c>
      <c r="E737" s="25" t="s">
        <v>31</v>
      </c>
      <c r="F737" s="88" t="s">
        <v>27</v>
      </c>
      <c r="G737" s="86" t="s">
        <v>28</v>
      </c>
      <c r="H737" s="18" t="s">
        <v>10</v>
      </c>
      <c r="I737" s="41" t="s">
        <v>19</v>
      </c>
      <c r="J737" s="40" t="s">
        <v>21</v>
      </c>
      <c r="K737" s="40" t="s">
        <v>22</v>
      </c>
      <c r="L737" s="82" t="s">
        <v>14</v>
      </c>
      <c r="M737" s="36" t="s">
        <v>15</v>
      </c>
      <c r="N737" s="33" t="s">
        <v>16</v>
      </c>
      <c r="O737" s="33" t="s">
        <v>12</v>
      </c>
      <c r="P737" s="34" t="s">
        <v>13</v>
      </c>
      <c r="Q737" s="176"/>
      <c r="R737" s="138"/>
      <c r="S737" s="138"/>
      <c r="T737" s="139"/>
      <c r="U737" s="95"/>
      <c r="V737" s="95"/>
      <c r="W737" s="95"/>
      <c r="X737" s="95"/>
    </row>
    <row r="738" spans="1:24" ht="21" customHeight="1">
      <c r="A738" s="4"/>
      <c r="B738" s="58"/>
      <c r="C738" s="58"/>
      <c r="D738" s="74"/>
      <c r="E738" s="16"/>
      <c r="F738" s="90"/>
      <c r="G738" s="42">
        <v>10000</v>
      </c>
      <c r="H738" s="30">
        <v>0.08</v>
      </c>
      <c r="I738" s="24">
        <f>E738+F738</f>
        <v>0</v>
      </c>
      <c r="J738" s="2">
        <f>I738-H738</f>
        <v>-0.08</v>
      </c>
      <c r="K738" s="2">
        <f>I738+H740</f>
        <v>0.1</v>
      </c>
      <c r="L738" s="47"/>
      <c r="M738" s="47"/>
      <c r="N738" s="1" t="str">
        <f>IF(M738="○",H738*G738,IF(M738="×",-H738*G738,""))</f>
        <v/>
      </c>
      <c r="O738" s="1" t="str">
        <f>IF(L738&lt;&gt;"",IF(M738="○",100,IF(M738="×",-100,"")),"")</f>
        <v/>
      </c>
      <c r="P738" s="45" t="str">
        <f>IF(M738="○","勝",IF(M738="×","敗",""))</f>
        <v/>
      </c>
      <c r="Q738" s="176"/>
      <c r="R738" s="142"/>
      <c r="S738" s="142"/>
      <c r="T738" s="139"/>
      <c r="U738" s="95">
        <f>IF(AND(V738="",W738="")=TRUE,0,IF(AND(V738="勝",W738="敗")=TRUE,1,IF(AND(W738="勝",V738="敗")=TRUE,1,IF(AND(V738="勝",W738="")=TRUE,2,IF(AND(W738="勝",V738="")=TRUE,2,IF(AND(V738="敗",W738="")=TRUE,3,IF(AND(W738="敗",V738="")=TRUE,3,0)))))))</f>
        <v>0</v>
      </c>
      <c r="V738" s="95" t="str">
        <f>IF(L738="","",P738)</f>
        <v/>
      </c>
      <c r="W738" s="95" t="str">
        <f>IF(L740="","",P740)</f>
        <v/>
      </c>
      <c r="X738" s="95"/>
    </row>
    <row r="739" spans="1:24" ht="21" customHeight="1">
      <c r="A739" s="5">
        <f>A735+1</f>
        <v>183</v>
      </c>
      <c r="B739" s="59"/>
      <c r="C739" s="60" t="str">
        <f>IF(B739="","",TEXT(B739,"(aaa)"))</f>
        <v/>
      </c>
      <c r="D739" s="89" t="s">
        <v>26</v>
      </c>
      <c r="E739" s="27" t="s">
        <v>32</v>
      </c>
      <c r="F739" s="89"/>
      <c r="G739" s="87" t="s">
        <v>28</v>
      </c>
      <c r="H739" s="37" t="s">
        <v>11</v>
      </c>
      <c r="I739" s="83" t="s">
        <v>20</v>
      </c>
      <c r="J739" s="84" t="s">
        <v>21</v>
      </c>
      <c r="K739" s="84" t="s">
        <v>22</v>
      </c>
      <c r="L739" s="85" t="s">
        <v>14</v>
      </c>
      <c r="M739" s="48"/>
      <c r="N739" s="1"/>
      <c r="O739" s="94" t="str">
        <f>IF(AND(O738="",O740="")=TRUE,"",V739/SUM(V739:X739)*100)</f>
        <v/>
      </c>
      <c r="P739" s="45" t="str">
        <f>IF(AND(L738="",L740="")=TRUE,"",V739&amp;"勝"&amp;W739&amp;"敗"&amp;X739&amp;"引")</f>
        <v/>
      </c>
      <c r="Q739" s="137"/>
      <c r="R739" s="138"/>
      <c r="S739" s="138"/>
      <c r="T739" s="139"/>
      <c r="U739" s="95"/>
      <c r="V739" s="95">
        <f>IF(U738=2,V735+1,IF(U738=0,0,V735))</f>
        <v>0</v>
      </c>
      <c r="W739" s="95">
        <f>IF(U738=3,W735+1,IF(U738=0,0,W735))</f>
        <v>0</v>
      </c>
      <c r="X739" s="95">
        <f>IF(U738=1,X735+1,X735)</f>
        <v>0</v>
      </c>
    </row>
    <row r="740" spans="1:24" ht="21" customHeight="1" thickBot="1">
      <c r="A740" s="6"/>
      <c r="B740" s="7"/>
      <c r="C740" s="7"/>
      <c r="D740" s="75"/>
      <c r="E740" s="17"/>
      <c r="F740" s="91"/>
      <c r="G740" s="108">
        <v>10000</v>
      </c>
      <c r="H740" s="92">
        <v>0.1</v>
      </c>
      <c r="I740" s="56">
        <f>E740+F740</f>
        <v>0</v>
      </c>
      <c r="J740" s="57">
        <f>I740+H738</f>
        <v>0.08</v>
      </c>
      <c r="K740" s="57">
        <f>I740-H740</f>
        <v>-0.1</v>
      </c>
      <c r="L740" s="53"/>
      <c r="M740" s="53"/>
      <c r="N740" s="8"/>
      <c r="O740" s="8" t="str">
        <f>IF(L740&lt;&gt;"",IF(M740="○",100,IF(M740="×",-100,"")),"")</f>
        <v/>
      </c>
      <c r="P740" s="54" t="str">
        <f>IF(M740="○","勝",IF(M740="×","敗",""))</f>
        <v/>
      </c>
      <c r="U740" s="95"/>
      <c r="V740" s="95"/>
      <c r="W740" s="95"/>
      <c r="X740" s="95"/>
    </row>
    <row r="741" spans="1:24" ht="21" customHeight="1">
      <c r="A741" s="26" t="s">
        <v>0</v>
      </c>
      <c r="B741" s="38" t="s">
        <v>33</v>
      </c>
      <c r="C741" s="38" t="s">
        <v>34</v>
      </c>
      <c r="D741" s="88" t="s">
        <v>26</v>
      </c>
      <c r="E741" s="25" t="s">
        <v>31</v>
      </c>
      <c r="F741" s="88" t="s">
        <v>27</v>
      </c>
      <c r="G741" s="86" t="s">
        <v>28</v>
      </c>
      <c r="H741" s="18" t="s">
        <v>10</v>
      </c>
      <c r="I741" s="41" t="s">
        <v>19</v>
      </c>
      <c r="J741" s="40" t="s">
        <v>21</v>
      </c>
      <c r="K741" s="40" t="s">
        <v>22</v>
      </c>
      <c r="L741" s="82" t="s">
        <v>14</v>
      </c>
      <c r="M741" s="36" t="s">
        <v>15</v>
      </c>
      <c r="N741" s="33" t="s">
        <v>16</v>
      </c>
      <c r="O741" s="33" t="s">
        <v>12</v>
      </c>
      <c r="P741" s="34" t="s">
        <v>13</v>
      </c>
      <c r="Q741" s="176"/>
      <c r="R741" s="138"/>
      <c r="S741" s="138"/>
      <c r="T741" s="139"/>
      <c r="U741" s="95"/>
      <c r="V741" s="95"/>
      <c r="W741" s="95"/>
      <c r="X741" s="95"/>
    </row>
    <row r="742" spans="1:24" ht="21" customHeight="1">
      <c r="A742" s="4"/>
      <c r="B742" s="58"/>
      <c r="C742" s="58"/>
      <c r="D742" s="74"/>
      <c r="E742" s="16"/>
      <c r="F742" s="90"/>
      <c r="G742" s="42">
        <v>10000</v>
      </c>
      <c r="H742" s="30">
        <v>0.08</v>
      </c>
      <c r="I742" s="24">
        <f>E742+F742</f>
        <v>0</v>
      </c>
      <c r="J742" s="2">
        <f>I742-H742</f>
        <v>-0.08</v>
      </c>
      <c r="K742" s="2">
        <f>I742+H744</f>
        <v>0.1</v>
      </c>
      <c r="L742" s="47"/>
      <c r="M742" s="47"/>
      <c r="N742" s="1" t="str">
        <f>IF(M742="○",H742*G742,IF(M742="×",-H742*G742,""))</f>
        <v/>
      </c>
      <c r="O742" s="1" t="str">
        <f>IF(L742&lt;&gt;"",IF(M742="○",100,IF(M742="×",-100,"")),"")</f>
        <v/>
      </c>
      <c r="P742" s="45" t="str">
        <f>IF(M742="○","勝",IF(M742="×","敗",""))</f>
        <v/>
      </c>
      <c r="Q742" s="176"/>
      <c r="R742" s="142"/>
      <c r="S742" s="142"/>
      <c r="T742" s="139"/>
      <c r="U742" s="95">
        <f>IF(AND(V742="",W742="")=TRUE,0,IF(AND(V742="勝",W742="敗")=TRUE,1,IF(AND(W742="勝",V742="敗")=TRUE,1,IF(AND(V742="勝",W742="")=TRUE,2,IF(AND(W742="勝",V742="")=TRUE,2,IF(AND(V742="敗",W742="")=TRUE,3,IF(AND(W742="敗",V742="")=TRUE,3,0)))))))</f>
        <v>0</v>
      </c>
      <c r="V742" s="95" t="str">
        <f>IF(L742="","",P742)</f>
        <v/>
      </c>
      <c r="W742" s="95" t="str">
        <f>IF(L744="","",P744)</f>
        <v/>
      </c>
      <c r="X742" s="95"/>
    </row>
    <row r="743" spans="1:24" ht="21" customHeight="1">
      <c r="A743" s="5">
        <f>A739+1</f>
        <v>184</v>
      </c>
      <c r="B743" s="59"/>
      <c r="C743" s="60" t="str">
        <f>IF(B743="","",TEXT(B743,"(aaa)"))</f>
        <v/>
      </c>
      <c r="D743" s="89" t="s">
        <v>26</v>
      </c>
      <c r="E743" s="27" t="s">
        <v>32</v>
      </c>
      <c r="F743" s="89"/>
      <c r="G743" s="87" t="s">
        <v>28</v>
      </c>
      <c r="H743" s="37" t="s">
        <v>11</v>
      </c>
      <c r="I743" s="83" t="s">
        <v>20</v>
      </c>
      <c r="J743" s="84" t="s">
        <v>21</v>
      </c>
      <c r="K743" s="84" t="s">
        <v>22</v>
      </c>
      <c r="L743" s="85" t="s">
        <v>14</v>
      </c>
      <c r="M743" s="48"/>
      <c r="N743" s="1"/>
      <c r="O743" s="94" t="str">
        <f>IF(AND(O742="",O744="")=TRUE,"",V743/SUM(V743:X743)*100)</f>
        <v/>
      </c>
      <c r="P743" s="45" t="str">
        <f>IF(AND(L742="",L744="")=TRUE,"",V743&amp;"勝"&amp;W743&amp;"敗"&amp;X743&amp;"引")</f>
        <v/>
      </c>
      <c r="Q743" s="137"/>
      <c r="R743" s="138"/>
      <c r="S743" s="138"/>
      <c r="T743" s="139"/>
      <c r="U743" s="95"/>
      <c r="V743" s="95">
        <f>IF(U742=2,V739+1,IF(U742=0,0,V739))</f>
        <v>0</v>
      </c>
      <c r="W743" s="95">
        <f>IF(U742=3,W739+1,IF(U742=0,0,W739))</f>
        <v>0</v>
      </c>
      <c r="X743" s="95">
        <f>IF(U742=1,X739+1,X739)</f>
        <v>0</v>
      </c>
    </row>
    <row r="744" spans="1:24" ht="21" customHeight="1" thickBot="1">
      <c r="A744" s="6"/>
      <c r="B744" s="7"/>
      <c r="C744" s="7"/>
      <c r="D744" s="75"/>
      <c r="E744" s="17"/>
      <c r="F744" s="91"/>
      <c r="G744" s="108">
        <v>10000</v>
      </c>
      <c r="H744" s="92">
        <v>0.1</v>
      </c>
      <c r="I744" s="56">
        <f>E744+F744</f>
        <v>0</v>
      </c>
      <c r="J744" s="57">
        <f>I744+H742</f>
        <v>0.08</v>
      </c>
      <c r="K744" s="57">
        <f>I744-H744</f>
        <v>-0.1</v>
      </c>
      <c r="L744" s="53"/>
      <c r="M744" s="53"/>
      <c r="N744" s="8"/>
      <c r="O744" s="8" t="str">
        <f>IF(L744&lt;&gt;"",IF(M744="○",100,IF(M744="×",-100,"")),"")</f>
        <v/>
      </c>
      <c r="P744" s="54" t="str">
        <f>IF(M744="○","勝",IF(M744="×","敗",""))</f>
        <v/>
      </c>
      <c r="U744" s="95"/>
      <c r="V744" s="95"/>
      <c r="W744" s="95"/>
      <c r="X744" s="95"/>
    </row>
    <row r="745" spans="1:24" ht="21" customHeight="1">
      <c r="A745" s="26" t="s">
        <v>0</v>
      </c>
      <c r="B745" s="38" t="s">
        <v>33</v>
      </c>
      <c r="C745" s="38" t="s">
        <v>34</v>
      </c>
      <c r="D745" s="88" t="s">
        <v>26</v>
      </c>
      <c r="E745" s="25" t="s">
        <v>31</v>
      </c>
      <c r="F745" s="88" t="s">
        <v>27</v>
      </c>
      <c r="G745" s="86" t="s">
        <v>28</v>
      </c>
      <c r="H745" s="18" t="s">
        <v>10</v>
      </c>
      <c r="I745" s="41" t="s">
        <v>19</v>
      </c>
      <c r="J745" s="40" t="s">
        <v>21</v>
      </c>
      <c r="K745" s="40" t="s">
        <v>22</v>
      </c>
      <c r="L745" s="82" t="s">
        <v>14</v>
      </c>
      <c r="M745" s="36" t="s">
        <v>15</v>
      </c>
      <c r="N745" s="33" t="s">
        <v>16</v>
      </c>
      <c r="O745" s="33" t="s">
        <v>12</v>
      </c>
      <c r="P745" s="34" t="s">
        <v>13</v>
      </c>
      <c r="Q745" s="176"/>
      <c r="R745" s="138"/>
      <c r="S745" s="138"/>
      <c r="T745" s="139"/>
      <c r="U745" s="95"/>
      <c r="V745" s="95"/>
      <c r="W745" s="95"/>
      <c r="X745" s="95"/>
    </row>
    <row r="746" spans="1:24" ht="21" customHeight="1">
      <c r="A746" s="4"/>
      <c r="B746" s="58"/>
      <c r="C746" s="58"/>
      <c r="D746" s="74"/>
      <c r="E746" s="16"/>
      <c r="F746" s="90"/>
      <c r="G746" s="42">
        <v>10000</v>
      </c>
      <c r="H746" s="30">
        <v>0.08</v>
      </c>
      <c r="I746" s="24">
        <f>E746+F746</f>
        <v>0</v>
      </c>
      <c r="J746" s="2">
        <f>I746-H746</f>
        <v>-0.08</v>
      </c>
      <c r="K746" s="2">
        <f>I746+H748</f>
        <v>0.1</v>
      </c>
      <c r="L746" s="47"/>
      <c r="M746" s="47"/>
      <c r="N746" s="1" t="str">
        <f>IF(M746="○",H746*G746,IF(M746="×",-H746*G746,""))</f>
        <v/>
      </c>
      <c r="O746" s="1" t="str">
        <f>IF(L746&lt;&gt;"",IF(M746="○",100,IF(M746="×",-100,"")),"")</f>
        <v/>
      </c>
      <c r="P746" s="45" t="str">
        <f>IF(M746="○","勝",IF(M746="×","敗",""))</f>
        <v/>
      </c>
      <c r="Q746" s="176"/>
      <c r="R746" s="142"/>
      <c r="S746" s="142"/>
      <c r="T746" s="139"/>
      <c r="U746" s="95">
        <f>IF(AND(V746="",W746="")=TRUE,0,IF(AND(V746="勝",W746="敗")=TRUE,1,IF(AND(W746="勝",V746="敗")=TRUE,1,IF(AND(V746="勝",W746="")=TRUE,2,IF(AND(W746="勝",V746="")=TRUE,2,IF(AND(V746="敗",W746="")=TRUE,3,IF(AND(W746="敗",V746="")=TRUE,3,0)))))))</f>
        <v>0</v>
      </c>
      <c r="V746" s="95" t="str">
        <f>IF(L746="","",P746)</f>
        <v/>
      </c>
      <c r="W746" s="95" t="str">
        <f>IF(L748="","",P748)</f>
        <v/>
      </c>
      <c r="X746" s="95"/>
    </row>
    <row r="747" spans="1:24" ht="21" customHeight="1">
      <c r="A747" s="5">
        <f>A743+1</f>
        <v>185</v>
      </c>
      <c r="B747" s="59"/>
      <c r="C747" s="60" t="str">
        <f>IF(B747="","",TEXT(B747,"(aaa)"))</f>
        <v/>
      </c>
      <c r="D747" s="89" t="s">
        <v>26</v>
      </c>
      <c r="E747" s="27" t="s">
        <v>32</v>
      </c>
      <c r="F747" s="89"/>
      <c r="G747" s="87" t="s">
        <v>28</v>
      </c>
      <c r="H747" s="37" t="s">
        <v>11</v>
      </c>
      <c r="I747" s="83" t="s">
        <v>20</v>
      </c>
      <c r="J747" s="84" t="s">
        <v>21</v>
      </c>
      <c r="K747" s="84" t="s">
        <v>22</v>
      </c>
      <c r="L747" s="85" t="s">
        <v>14</v>
      </c>
      <c r="M747" s="48"/>
      <c r="N747" s="1"/>
      <c r="O747" s="94" t="str">
        <f>IF(AND(O746="",O748="")=TRUE,"",V747/SUM(V747:X747)*100)</f>
        <v/>
      </c>
      <c r="P747" s="45" t="str">
        <f>IF(AND(L746="",L748="")=TRUE,"",V747&amp;"勝"&amp;W747&amp;"敗"&amp;X747&amp;"引")</f>
        <v/>
      </c>
      <c r="Q747" s="137"/>
      <c r="R747" s="138"/>
      <c r="S747" s="138"/>
      <c r="T747" s="139"/>
      <c r="U747" s="95"/>
      <c r="V747" s="95">
        <f>IF(U746=2,V743+1,IF(U746=0,0,V743))</f>
        <v>0</v>
      </c>
      <c r="W747" s="95">
        <f>IF(U746=3,W743+1,IF(U746=0,0,W743))</f>
        <v>0</v>
      </c>
      <c r="X747" s="95">
        <f>IF(U746=1,X743+1,X743)</f>
        <v>0</v>
      </c>
    </row>
    <row r="748" spans="1:24" ht="21" customHeight="1" thickBot="1">
      <c r="A748" s="6"/>
      <c r="B748" s="7"/>
      <c r="C748" s="7"/>
      <c r="D748" s="75"/>
      <c r="E748" s="17"/>
      <c r="F748" s="91"/>
      <c r="G748" s="108">
        <v>10000</v>
      </c>
      <c r="H748" s="92">
        <v>0.1</v>
      </c>
      <c r="I748" s="56">
        <f>E748+F748</f>
        <v>0</v>
      </c>
      <c r="J748" s="57">
        <f>I748+H746</f>
        <v>0.08</v>
      </c>
      <c r="K748" s="57">
        <f>I748-H748</f>
        <v>-0.1</v>
      </c>
      <c r="L748" s="53"/>
      <c r="M748" s="53"/>
      <c r="N748" s="8"/>
      <c r="O748" s="8" t="str">
        <f>IF(L748&lt;&gt;"",IF(M748="○",100,IF(M748="×",-100,"")),"")</f>
        <v/>
      </c>
      <c r="P748" s="54" t="str">
        <f>IF(M748="○","勝",IF(M748="×","敗",""))</f>
        <v/>
      </c>
      <c r="U748" s="95"/>
      <c r="V748" s="95"/>
      <c r="W748" s="95"/>
      <c r="X748" s="95"/>
    </row>
    <row r="749" spans="1:24" ht="21" customHeight="1">
      <c r="A749" s="26" t="s">
        <v>0</v>
      </c>
      <c r="B749" s="38" t="s">
        <v>33</v>
      </c>
      <c r="C749" s="38" t="s">
        <v>34</v>
      </c>
      <c r="D749" s="88" t="s">
        <v>26</v>
      </c>
      <c r="E749" s="25" t="s">
        <v>31</v>
      </c>
      <c r="F749" s="88" t="s">
        <v>27</v>
      </c>
      <c r="G749" s="86" t="s">
        <v>28</v>
      </c>
      <c r="H749" s="18" t="s">
        <v>10</v>
      </c>
      <c r="I749" s="41" t="s">
        <v>19</v>
      </c>
      <c r="J749" s="40" t="s">
        <v>21</v>
      </c>
      <c r="K749" s="40" t="s">
        <v>22</v>
      </c>
      <c r="L749" s="82" t="s">
        <v>14</v>
      </c>
      <c r="M749" s="36" t="s">
        <v>15</v>
      </c>
      <c r="N749" s="33" t="s">
        <v>16</v>
      </c>
      <c r="O749" s="33" t="s">
        <v>12</v>
      </c>
      <c r="P749" s="34" t="s">
        <v>13</v>
      </c>
      <c r="Q749" s="176"/>
      <c r="R749" s="138"/>
      <c r="S749" s="138"/>
      <c r="T749" s="139"/>
      <c r="U749" s="95"/>
      <c r="V749" s="95"/>
      <c r="W749" s="95"/>
      <c r="X749" s="95"/>
    </row>
    <row r="750" spans="1:24" ht="21" customHeight="1">
      <c r="A750" s="4"/>
      <c r="B750" s="58"/>
      <c r="C750" s="58"/>
      <c r="D750" s="74"/>
      <c r="E750" s="16"/>
      <c r="F750" s="90"/>
      <c r="G750" s="42">
        <v>10000</v>
      </c>
      <c r="H750" s="30">
        <v>0.08</v>
      </c>
      <c r="I750" s="24">
        <f>E750+F750</f>
        <v>0</v>
      </c>
      <c r="J750" s="2">
        <f>I750-H750</f>
        <v>-0.08</v>
      </c>
      <c r="K750" s="2">
        <f>I750+H752</f>
        <v>0.1</v>
      </c>
      <c r="L750" s="47"/>
      <c r="M750" s="47"/>
      <c r="N750" s="1" t="str">
        <f>IF(M750="○",H750*G750,IF(M750="×",-H750*G750,""))</f>
        <v/>
      </c>
      <c r="O750" s="1" t="str">
        <f>IF(L750&lt;&gt;"",IF(M750="○",100,IF(M750="×",-100,"")),"")</f>
        <v/>
      </c>
      <c r="P750" s="45" t="str">
        <f>IF(M750="○","勝",IF(M750="×","敗",""))</f>
        <v/>
      </c>
      <c r="Q750" s="176"/>
      <c r="R750" s="142"/>
      <c r="S750" s="142"/>
      <c r="T750" s="139"/>
      <c r="U750" s="95">
        <f>IF(AND(V750="",W750="")=TRUE,0,IF(AND(V750="勝",W750="敗")=TRUE,1,IF(AND(W750="勝",V750="敗")=TRUE,1,IF(AND(V750="勝",W750="")=TRUE,2,IF(AND(W750="勝",V750="")=TRUE,2,IF(AND(V750="敗",W750="")=TRUE,3,IF(AND(W750="敗",V750="")=TRUE,3,0)))))))</f>
        <v>0</v>
      </c>
      <c r="V750" s="95" t="str">
        <f>IF(L750="","",P750)</f>
        <v/>
      </c>
      <c r="W750" s="95" t="str">
        <f>IF(L752="","",P752)</f>
        <v/>
      </c>
      <c r="X750" s="95"/>
    </row>
    <row r="751" spans="1:24" ht="21" customHeight="1">
      <c r="A751" s="5">
        <f>A747+1</f>
        <v>186</v>
      </c>
      <c r="B751" s="59"/>
      <c r="C751" s="60" t="str">
        <f>IF(B751="","",TEXT(B751,"(aaa)"))</f>
        <v/>
      </c>
      <c r="D751" s="89" t="s">
        <v>26</v>
      </c>
      <c r="E751" s="27" t="s">
        <v>32</v>
      </c>
      <c r="F751" s="89"/>
      <c r="G751" s="87" t="s">
        <v>28</v>
      </c>
      <c r="H751" s="37" t="s">
        <v>11</v>
      </c>
      <c r="I751" s="83" t="s">
        <v>20</v>
      </c>
      <c r="J751" s="84" t="s">
        <v>21</v>
      </c>
      <c r="K751" s="84" t="s">
        <v>22</v>
      </c>
      <c r="L751" s="85" t="s">
        <v>14</v>
      </c>
      <c r="M751" s="48"/>
      <c r="N751" s="1"/>
      <c r="O751" s="94" t="str">
        <f>IF(AND(O750="",O752="")=TRUE,"",V751/SUM(V751:X751)*100)</f>
        <v/>
      </c>
      <c r="P751" s="45" t="str">
        <f>IF(AND(L750="",L752="")=TRUE,"",V751&amp;"勝"&amp;W751&amp;"敗"&amp;X751&amp;"引")</f>
        <v/>
      </c>
      <c r="Q751" s="137"/>
      <c r="R751" s="138"/>
      <c r="S751" s="138"/>
      <c r="T751" s="139"/>
      <c r="U751" s="95"/>
      <c r="V751" s="95">
        <f>IF(U750=2,V747+1,IF(U750=0,0,V747))</f>
        <v>0</v>
      </c>
      <c r="W751" s="95">
        <f>IF(U750=3,W747+1,IF(U750=0,0,W747))</f>
        <v>0</v>
      </c>
      <c r="X751" s="95">
        <f>IF(U750=1,X747+1,X747)</f>
        <v>0</v>
      </c>
    </row>
    <row r="752" spans="1:24" ht="21" customHeight="1" thickBot="1">
      <c r="A752" s="6"/>
      <c r="B752" s="7"/>
      <c r="C752" s="7"/>
      <c r="D752" s="75"/>
      <c r="E752" s="17"/>
      <c r="F752" s="91"/>
      <c r="G752" s="108">
        <v>10000</v>
      </c>
      <c r="H752" s="92">
        <v>0.1</v>
      </c>
      <c r="I752" s="56">
        <f>E752+F752</f>
        <v>0</v>
      </c>
      <c r="J752" s="57">
        <f>I752+H750</f>
        <v>0.08</v>
      </c>
      <c r="K752" s="57">
        <f>I752-H752</f>
        <v>-0.1</v>
      </c>
      <c r="L752" s="53"/>
      <c r="M752" s="53"/>
      <c r="N752" s="8"/>
      <c r="O752" s="8" t="str">
        <f>IF(L752&lt;&gt;"",IF(M752="○",100,IF(M752="×",-100,"")),"")</f>
        <v/>
      </c>
      <c r="P752" s="54" t="str">
        <f>IF(M752="○","勝",IF(M752="×","敗",""))</f>
        <v/>
      </c>
      <c r="U752" s="95"/>
      <c r="V752" s="95"/>
      <c r="W752" s="95"/>
      <c r="X752" s="95"/>
    </row>
    <row r="753" spans="1:24" ht="21" customHeight="1">
      <c r="A753" s="26" t="s">
        <v>0</v>
      </c>
      <c r="B753" s="38" t="s">
        <v>33</v>
      </c>
      <c r="C753" s="38" t="s">
        <v>34</v>
      </c>
      <c r="D753" s="88" t="s">
        <v>26</v>
      </c>
      <c r="E753" s="25" t="s">
        <v>31</v>
      </c>
      <c r="F753" s="88" t="s">
        <v>27</v>
      </c>
      <c r="G753" s="86" t="s">
        <v>28</v>
      </c>
      <c r="H753" s="18" t="s">
        <v>10</v>
      </c>
      <c r="I753" s="41" t="s">
        <v>19</v>
      </c>
      <c r="J753" s="40" t="s">
        <v>21</v>
      </c>
      <c r="K753" s="40" t="s">
        <v>22</v>
      </c>
      <c r="L753" s="82" t="s">
        <v>14</v>
      </c>
      <c r="M753" s="36" t="s">
        <v>15</v>
      </c>
      <c r="N753" s="33" t="s">
        <v>16</v>
      </c>
      <c r="O753" s="33" t="s">
        <v>12</v>
      </c>
      <c r="P753" s="34" t="s">
        <v>13</v>
      </c>
      <c r="Q753" s="176"/>
      <c r="R753" s="138"/>
      <c r="S753" s="138"/>
      <c r="T753" s="139"/>
      <c r="U753" s="95"/>
      <c r="V753" s="95"/>
      <c r="W753" s="95"/>
      <c r="X753" s="95"/>
    </row>
    <row r="754" spans="1:24" ht="21" customHeight="1">
      <c r="A754" s="4"/>
      <c r="B754" s="58"/>
      <c r="C754" s="58"/>
      <c r="D754" s="74"/>
      <c r="E754" s="16"/>
      <c r="F754" s="90"/>
      <c r="G754" s="42">
        <v>10000</v>
      </c>
      <c r="H754" s="30">
        <v>0.08</v>
      </c>
      <c r="I754" s="24">
        <f>E754+F754</f>
        <v>0</v>
      </c>
      <c r="J754" s="2">
        <f>I754-H754</f>
        <v>-0.08</v>
      </c>
      <c r="K754" s="2">
        <f>I754+H756</f>
        <v>0.1</v>
      </c>
      <c r="L754" s="47"/>
      <c r="M754" s="47"/>
      <c r="N754" s="1" t="str">
        <f>IF(M754="○",H754*G754,IF(M754="×",-H754*G754,""))</f>
        <v/>
      </c>
      <c r="O754" s="1" t="str">
        <f>IF(L754&lt;&gt;"",IF(M754="○",100,IF(M754="×",-100,"")),"")</f>
        <v/>
      </c>
      <c r="P754" s="45" t="str">
        <f>IF(M754="○","勝",IF(M754="×","敗",""))</f>
        <v/>
      </c>
      <c r="Q754" s="176"/>
      <c r="R754" s="142"/>
      <c r="S754" s="142"/>
      <c r="T754" s="139"/>
      <c r="U754" s="95">
        <f>IF(AND(V754="",W754="")=TRUE,0,IF(AND(V754="勝",W754="敗")=TRUE,1,IF(AND(W754="勝",V754="敗")=TRUE,1,IF(AND(V754="勝",W754="")=TRUE,2,IF(AND(W754="勝",V754="")=TRUE,2,IF(AND(V754="敗",W754="")=TRUE,3,IF(AND(W754="敗",V754="")=TRUE,3,0)))))))</f>
        <v>0</v>
      </c>
      <c r="V754" s="95" t="str">
        <f>IF(L754="","",P754)</f>
        <v/>
      </c>
      <c r="W754" s="95" t="str">
        <f>IF(L756="","",P756)</f>
        <v/>
      </c>
      <c r="X754" s="95"/>
    </row>
    <row r="755" spans="1:24" ht="21" customHeight="1">
      <c r="A755" s="5">
        <f>A751+1</f>
        <v>187</v>
      </c>
      <c r="B755" s="59"/>
      <c r="C755" s="60" t="str">
        <f>IF(B755="","",TEXT(B755,"(aaa)"))</f>
        <v/>
      </c>
      <c r="D755" s="89" t="s">
        <v>26</v>
      </c>
      <c r="E755" s="27" t="s">
        <v>32</v>
      </c>
      <c r="F755" s="89"/>
      <c r="G755" s="87" t="s">
        <v>28</v>
      </c>
      <c r="H755" s="37" t="s">
        <v>11</v>
      </c>
      <c r="I755" s="83" t="s">
        <v>20</v>
      </c>
      <c r="J755" s="84" t="s">
        <v>21</v>
      </c>
      <c r="K755" s="84" t="s">
        <v>22</v>
      </c>
      <c r="L755" s="85" t="s">
        <v>14</v>
      </c>
      <c r="M755" s="48"/>
      <c r="N755" s="1"/>
      <c r="O755" s="94" t="str">
        <f>IF(AND(O754="",O756="")=TRUE,"",V755/SUM(V755:X755)*100)</f>
        <v/>
      </c>
      <c r="P755" s="45" t="str">
        <f>IF(AND(L754="",L756="")=TRUE,"",V755&amp;"勝"&amp;W755&amp;"敗"&amp;X755&amp;"引")</f>
        <v/>
      </c>
      <c r="Q755" s="137"/>
      <c r="R755" s="138"/>
      <c r="S755" s="138"/>
      <c r="T755" s="139"/>
      <c r="U755" s="95"/>
      <c r="V755" s="95">
        <f>IF(U754=2,V751+1,IF(U754=0,0,V751))</f>
        <v>0</v>
      </c>
      <c r="W755" s="95">
        <f>IF(U754=3,W751+1,IF(U754=0,0,W751))</f>
        <v>0</v>
      </c>
      <c r="X755" s="95">
        <f>IF(U754=1,X751+1,X751)</f>
        <v>0</v>
      </c>
    </row>
    <row r="756" spans="1:24" ht="21" customHeight="1" thickBot="1">
      <c r="A756" s="6"/>
      <c r="B756" s="7"/>
      <c r="C756" s="7"/>
      <c r="D756" s="75"/>
      <c r="E756" s="17"/>
      <c r="F756" s="91"/>
      <c r="G756" s="108">
        <v>10000</v>
      </c>
      <c r="H756" s="92">
        <v>0.1</v>
      </c>
      <c r="I756" s="56">
        <f>E756+F756</f>
        <v>0</v>
      </c>
      <c r="J756" s="57">
        <f>I756+H754</f>
        <v>0.08</v>
      </c>
      <c r="K756" s="57">
        <f>I756-H756</f>
        <v>-0.1</v>
      </c>
      <c r="L756" s="53"/>
      <c r="M756" s="53"/>
      <c r="N756" s="8"/>
      <c r="O756" s="8" t="str">
        <f>IF(L756&lt;&gt;"",IF(M756="○",100,IF(M756="×",-100,"")),"")</f>
        <v/>
      </c>
      <c r="P756" s="54" t="str">
        <f>IF(M756="○","勝",IF(M756="×","敗",""))</f>
        <v/>
      </c>
      <c r="U756" s="95"/>
      <c r="V756" s="95"/>
      <c r="W756" s="95"/>
      <c r="X756" s="95"/>
    </row>
    <row r="757" spans="1:24" ht="21" customHeight="1">
      <c r="A757" s="26" t="s">
        <v>0</v>
      </c>
      <c r="B757" s="38" t="s">
        <v>33</v>
      </c>
      <c r="C757" s="38" t="s">
        <v>34</v>
      </c>
      <c r="D757" s="88" t="s">
        <v>26</v>
      </c>
      <c r="E757" s="25" t="s">
        <v>31</v>
      </c>
      <c r="F757" s="88" t="s">
        <v>27</v>
      </c>
      <c r="G757" s="86" t="s">
        <v>28</v>
      </c>
      <c r="H757" s="18" t="s">
        <v>10</v>
      </c>
      <c r="I757" s="41" t="s">
        <v>19</v>
      </c>
      <c r="J757" s="40" t="s">
        <v>21</v>
      </c>
      <c r="K757" s="40" t="s">
        <v>22</v>
      </c>
      <c r="L757" s="82" t="s">
        <v>14</v>
      </c>
      <c r="M757" s="36" t="s">
        <v>15</v>
      </c>
      <c r="N757" s="33" t="s">
        <v>16</v>
      </c>
      <c r="O757" s="33" t="s">
        <v>12</v>
      </c>
      <c r="P757" s="34" t="s">
        <v>13</v>
      </c>
      <c r="Q757" s="176"/>
      <c r="R757" s="138"/>
      <c r="S757" s="138"/>
      <c r="T757" s="139"/>
      <c r="U757" s="95"/>
      <c r="V757" s="95"/>
      <c r="W757" s="95"/>
      <c r="X757" s="95"/>
    </row>
    <row r="758" spans="1:24" ht="21" customHeight="1">
      <c r="A758" s="4"/>
      <c r="B758" s="58"/>
      <c r="C758" s="58"/>
      <c r="D758" s="74"/>
      <c r="E758" s="16"/>
      <c r="F758" s="90"/>
      <c r="G758" s="42">
        <v>10000</v>
      </c>
      <c r="H758" s="30">
        <v>0.08</v>
      </c>
      <c r="I758" s="24">
        <f>E758+F758</f>
        <v>0</v>
      </c>
      <c r="J758" s="2">
        <f>I758-H758</f>
        <v>-0.08</v>
      </c>
      <c r="K758" s="2">
        <f>I758+H760</f>
        <v>0.1</v>
      </c>
      <c r="L758" s="47"/>
      <c r="M758" s="47"/>
      <c r="N758" s="1" t="str">
        <f>IF(M758="○",H758*G758,IF(M758="×",-H758*G758,""))</f>
        <v/>
      </c>
      <c r="O758" s="1" t="str">
        <f>IF(L758&lt;&gt;"",IF(M758="○",100,IF(M758="×",-100,"")),"")</f>
        <v/>
      </c>
      <c r="P758" s="45" t="str">
        <f>IF(M758="○","勝",IF(M758="×","敗",""))</f>
        <v/>
      </c>
      <c r="Q758" s="176"/>
      <c r="R758" s="142"/>
      <c r="S758" s="142"/>
      <c r="T758" s="139"/>
      <c r="U758" s="95">
        <f>IF(AND(V758="",W758="")=TRUE,0,IF(AND(V758="勝",W758="敗")=TRUE,1,IF(AND(W758="勝",V758="敗")=TRUE,1,IF(AND(V758="勝",W758="")=TRUE,2,IF(AND(W758="勝",V758="")=TRUE,2,IF(AND(V758="敗",W758="")=TRUE,3,IF(AND(W758="敗",V758="")=TRUE,3,0)))))))</f>
        <v>0</v>
      </c>
      <c r="V758" s="95" t="str">
        <f>IF(L758="","",P758)</f>
        <v/>
      </c>
      <c r="W758" s="95" t="str">
        <f>IF(L760="","",P760)</f>
        <v/>
      </c>
      <c r="X758" s="95"/>
    </row>
    <row r="759" spans="1:24" ht="21" customHeight="1">
      <c r="A759" s="5">
        <f>A755+1</f>
        <v>188</v>
      </c>
      <c r="B759" s="59"/>
      <c r="C759" s="60" t="str">
        <f>IF(B759="","",TEXT(B759,"(aaa)"))</f>
        <v/>
      </c>
      <c r="D759" s="89" t="s">
        <v>26</v>
      </c>
      <c r="E759" s="27" t="s">
        <v>32</v>
      </c>
      <c r="F759" s="89"/>
      <c r="G759" s="87" t="s">
        <v>28</v>
      </c>
      <c r="H759" s="37" t="s">
        <v>11</v>
      </c>
      <c r="I759" s="83" t="s">
        <v>20</v>
      </c>
      <c r="J759" s="84" t="s">
        <v>21</v>
      </c>
      <c r="K759" s="84" t="s">
        <v>22</v>
      </c>
      <c r="L759" s="85" t="s">
        <v>14</v>
      </c>
      <c r="M759" s="48"/>
      <c r="N759" s="1"/>
      <c r="O759" s="94" t="str">
        <f>IF(AND(O758="",O760="")=TRUE,"",V759/SUM(V759:X759)*100)</f>
        <v/>
      </c>
      <c r="P759" s="45" t="str">
        <f>IF(AND(L758="",L760="")=TRUE,"",V759&amp;"勝"&amp;W759&amp;"敗"&amp;X759&amp;"引")</f>
        <v/>
      </c>
      <c r="Q759" s="137"/>
      <c r="R759" s="138"/>
      <c r="S759" s="138"/>
      <c r="T759" s="139"/>
      <c r="U759" s="95"/>
      <c r="V759" s="95">
        <f>IF(U758=2,V755+1,IF(U758=0,0,V755))</f>
        <v>0</v>
      </c>
      <c r="W759" s="95">
        <f>IF(U758=3,W755+1,IF(U758=0,0,W755))</f>
        <v>0</v>
      </c>
      <c r="X759" s="95">
        <f>IF(U758=1,X755+1,X755)</f>
        <v>0</v>
      </c>
    </row>
    <row r="760" spans="1:24" ht="21" customHeight="1" thickBot="1">
      <c r="A760" s="6"/>
      <c r="B760" s="7"/>
      <c r="C760" s="7"/>
      <c r="D760" s="75"/>
      <c r="E760" s="17"/>
      <c r="F760" s="91"/>
      <c r="G760" s="108">
        <v>10000</v>
      </c>
      <c r="H760" s="92">
        <v>0.1</v>
      </c>
      <c r="I760" s="56">
        <f>E760+F760</f>
        <v>0</v>
      </c>
      <c r="J760" s="57">
        <f>I760+H758</f>
        <v>0.08</v>
      </c>
      <c r="K760" s="57">
        <f>I760-H760</f>
        <v>-0.1</v>
      </c>
      <c r="L760" s="53"/>
      <c r="M760" s="53"/>
      <c r="N760" s="8"/>
      <c r="O760" s="8" t="str">
        <f>IF(L760&lt;&gt;"",IF(M760="○",100,IF(M760="×",-100,"")),"")</f>
        <v/>
      </c>
      <c r="P760" s="54" t="str">
        <f>IF(M760="○","勝",IF(M760="×","敗",""))</f>
        <v/>
      </c>
      <c r="U760" s="95"/>
      <c r="V760" s="95"/>
      <c r="W760" s="95"/>
      <c r="X760" s="95"/>
    </row>
    <row r="761" spans="1:24" ht="21" customHeight="1">
      <c r="A761" s="26" t="s">
        <v>0</v>
      </c>
      <c r="B761" s="38" t="s">
        <v>33</v>
      </c>
      <c r="C761" s="38" t="s">
        <v>34</v>
      </c>
      <c r="D761" s="88" t="s">
        <v>26</v>
      </c>
      <c r="E761" s="25" t="s">
        <v>31</v>
      </c>
      <c r="F761" s="88" t="s">
        <v>27</v>
      </c>
      <c r="G761" s="86" t="s">
        <v>28</v>
      </c>
      <c r="H761" s="18" t="s">
        <v>10</v>
      </c>
      <c r="I761" s="41" t="s">
        <v>19</v>
      </c>
      <c r="J761" s="40" t="s">
        <v>21</v>
      </c>
      <c r="K761" s="40" t="s">
        <v>22</v>
      </c>
      <c r="L761" s="82" t="s">
        <v>14</v>
      </c>
      <c r="M761" s="36" t="s">
        <v>15</v>
      </c>
      <c r="N761" s="33" t="s">
        <v>16</v>
      </c>
      <c r="O761" s="33" t="s">
        <v>12</v>
      </c>
      <c r="P761" s="34" t="s">
        <v>13</v>
      </c>
      <c r="Q761" s="176"/>
      <c r="R761" s="138"/>
      <c r="S761" s="138"/>
      <c r="T761" s="139"/>
      <c r="U761" s="95"/>
      <c r="V761" s="95"/>
      <c r="W761" s="95"/>
      <c r="X761" s="95"/>
    </row>
    <row r="762" spans="1:24" ht="21" customHeight="1">
      <c r="A762" s="4"/>
      <c r="B762" s="58"/>
      <c r="C762" s="58"/>
      <c r="D762" s="74"/>
      <c r="E762" s="16"/>
      <c r="F762" s="90"/>
      <c r="G762" s="42">
        <v>10000</v>
      </c>
      <c r="H762" s="30">
        <v>0.08</v>
      </c>
      <c r="I762" s="24">
        <f>E762+F762</f>
        <v>0</v>
      </c>
      <c r="J762" s="2">
        <f>I762-H762</f>
        <v>-0.08</v>
      </c>
      <c r="K762" s="2">
        <f>I762+H764</f>
        <v>0.1</v>
      </c>
      <c r="L762" s="47"/>
      <c r="M762" s="47"/>
      <c r="N762" s="1" t="str">
        <f>IF(M762="○",H762*G762,IF(M762="×",-H762*G762,""))</f>
        <v/>
      </c>
      <c r="O762" s="1" t="str">
        <f>IF(L762&lt;&gt;"",IF(M762="○",100,IF(M762="×",-100,"")),"")</f>
        <v/>
      </c>
      <c r="P762" s="45" t="str">
        <f>IF(M762="○","勝",IF(M762="×","敗",""))</f>
        <v/>
      </c>
      <c r="Q762" s="176"/>
      <c r="R762" s="142"/>
      <c r="S762" s="142"/>
      <c r="T762" s="139"/>
      <c r="U762" s="95">
        <f>IF(AND(V762="",W762="")=TRUE,0,IF(AND(V762="勝",W762="敗")=TRUE,1,IF(AND(W762="勝",V762="敗")=TRUE,1,IF(AND(V762="勝",W762="")=TRUE,2,IF(AND(W762="勝",V762="")=TRUE,2,IF(AND(V762="敗",W762="")=TRUE,3,IF(AND(W762="敗",V762="")=TRUE,3,0)))))))</f>
        <v>0</v>
      </c>
      <c r="V762" s="95" t="str">
        <f>IF(L762="","",P762)</f>
        <v/>
      </c>
      <c r="W762" s="95" t="str">
        <f>IF(L764="","",P764)</f>
        <v/>
      </c>
      <c r="X762" s="95"/>
    </row>
    <row r="763" spans="1:24" ht="21" customHeight="1">
      <c r="A763" s="5">
        <f>A759+1</f>
        <v>189</v>
      </c>
      <c r="B763" s="59"/>
      <c r="C763" s="60" t="str">
        <f>IF(B763="","",TEXT(B763,"(aaa)"))</f>
        <v/>
      </c>
      <c r="D763" s="89" t="s">
        <v>26</v>
      </c>
      <c r="E763" s="27" t="s">
        <v>32</v>
      </c>
      <c r="F763" s="89"/>
      <c r="G763" s="87" t="s">
        <v>28</v>
      </c>
      <c r="H763" s="37" t="s">
        <v>11</v>
      </c>
      <c r="I763" s="83" t="s">
        <v>20</v>
      </c>
      <c r="J763" s="84" t="s">
        <v>21</v>
      </c>
      <c r="K763" s="84" t="s">
        <v>22</v>
      </c>
      <c r="L763" s="85" t="s">
        <v>14</v>
      </c>
      <c r="M763" s="48"/>
      <c r="N763" s="1"/>
      <c r="O763" s="94" t="str">
        <f>IF(AND(O762="",O764="")=TRUE,"",V763/SUM(V763:X763)*100)</f>
        <v/>
      </c>
      <c r="P763" s="45" t="str">
        <f>IF(AND(L762="",L764="")=TRUE,"",V763&amp;"勝"&amp;W763&amp;"敗"&amp;X763&amp;"引")</f>
        <v/>
      </c>
      <c r="Q763" s="137"/>
      <c r="R763" s="138"/>
      <c r="S763" s="138"/>
      <c r="T763" s="139"/>
      <c r="U763" s="95"/>
      <c r="V763" s="95">
        <f>IF(U762=2,V759+1,IF(U762=0,0,V759))</f>
        <v>0</v>
      </c>
      <c r="W763" s="95">
        <f>IF(U762=3,W759+1,IF(U762=0,0,W759))</f>
        <v>0</v>
      </c>
      <c r="X763" s="95">
        <f>IF(U762=1,X759+1,X759)</f>
        <v>0</v>
      </c>
    </row>
    <row r="764" spans="1:24" ht="21" customHeight="1" thickBot="1">
      <c r="A764" s="6"/>
      <c r="B764" s="7"/>
      <c r="C764" s="7"/>
      <c r="D764" s="75"/>
      <c r="E764" s="17"/>
      <c r="F764" s="91"/>
      <c r="G764" s="108">
        <v>10000</v>
      </c>
      <c r="H764" s="92">
        <v>0.1</v>
      </c>
      <c r="I764" s="56">
        <f>E764+F764</f>
        <v>0</v>
      </c>
      <c r="J764" s="57">
        <f>I764+H762</f>
        <v>0.08</v>
      </c>
      <c r="K764" s="57">
        <f>I764-H764</f>
        <v>-0.1</v>
      </c>
      <c r="L764" s="53"/>
      <c r="M764" s="53"/>
      <c r="N764" s="8"/>
      <c r="O764" s="8" t="str">
        <f>IF(L764&lt;&gt;"",IF(M764="○",100,IF(M764="×",-100,"")),"")</f>
        <v/>
      </c>
      <c r="P764" s="54" t="str">
        <f>IF(M764="○","勝",IF(M764="×","敗",""))</f>
        <v/>
      </c>
      <c r="U764" s="95"/>
      <c r="V764" s="95"/>
      <c r="W764" s="95"/>
      <c r="X764" s="95"/>
    </row>
    <row r="765" spans="1:24" ht="21" customHeight="1">
      <c r="A765" s="26" t="s">
        <v>0</v>
      </c>
      <c r="B765" s="38" t="s">
        <v>33</v>
      </c>
      <c r="C765" s="38" t="s">
        <v>34</v>
      </c>
      <c r="D765" s="88" t="s">
        <v>26</v>
      </c>
      <c r="E765" s="25" t="s">
        <v>31</v>
      </c>
      <c r="F765" s="88" t="s">
        <v>27</v>
      </c>
      <c r="G765" s="86" t="s">
        <v>28</v>
      </c>
      <c r="H765" s="18" t="s">
        <v>10</v>
      </c>
      <c r="I765" s="41" t="s">
        <v>19</v>
      </c>
      <c r="J765" s="40" t="s">
        <v>21</v>
      </c>
      <c r="K765" s="40" t="s">
        <v>22</v>
      </c>
      <c r="L765" s="82" t="s">
        <v>14</v>
      </c>
      <c r="M765" s="36" t="s">
        <v>15</v>
      </c>
      <c r="N765" s="33" t="s">
        <v>16</v>
      </c>
      <c r="O765" s="33" t="s">
        <v>12</v>
      </c>
      <c r="P765" s="34" t="s">
        <v>13</v>
      </c>
      <c r="Q765" s="176"/>
      <c r="R765" s="138"/>
      <c r="S765" s="138"/>
      <c r="T765" s="139"/>
      <c r="U765" s="95"/>
      <c r="V765" s="95"/>
      <c r="W765" s="95"/>
      <c r="X765" s="95"/>
    </row>
    <row r="766" spans="1:24" ht="21" customHeight="1">
      <c r="A766" s="4"/>
      <c r="B766" s="58"/>
      <c r="C766" s="58"/>
      <c r="D766" s="74"/>
      <c r="E766" s="16"/>
      <c r="F766" s="90"/>
      <c r="G766" s="42">
        <v>10000</v>
      </c>
      <c r="H766" s="30">
        <v>0.08</v>
      </c>
      <c r="I766" s="24">
        <f>E766+F766</f>
        <v>0</v>
      </c>
      <c r="J766" s="2">
        <f>I766-H766</f>
        <v>-0.08</v>
      </c>
      <c r="K766" s="2">
        <f>I766+H768</f>
        <v>0.1</v>
      </c>
      <c r="L766" s="47"/>
      <c r="M766" s="47"/>
      <c r="N766" s="1" t="str">
        <f>IF(M766="○",H766*G766,IF(M766="×",-H766*G766,""))</f>
        <v/>
      </c>
      <c r="O766" s="1" t="str">
        <f>IF(L766&lt;&gt;"",IF(M766="○",100,IF(M766="×",-100,"")),"")</f>
        <v/>
      </c>
      <c r="P766" s="45" t="str">
        <f>IF(M766="○","勝",IF(M766="×","敗",""))</f>
        <v/>
      </c>
      <c r="Q766" s="176"/>
      <c r="R766" s="142"/>
      <c r="S766" s="142"/>
      <c r="T766" s="139"/>
      <c r="U766" s="95">
        <f>IF(AND(V766="",W766="")=TRUE,0,IF(AND(V766="勝",W766="敗")=TRUE,1,IF(AND(W766="勝",V766="敗")=TRUE,1,IF(AND(V766="勝",W766="")=TRUE,2,IF(AND(W766="勝",V766="")=TRUE,2,IF(AND(V766="敗",W766="")=TRUE,3,IF(AND(W766="敗",V766="")=TRUE,3,0)))))))</f>
        <v>0</v>
      </c>
      <c r="V766" s="95" t="str">
        <f>IF(L766="","",P766)</f>
        <v/>
      </c>
      <c r="W766" s="95" t="str">
        <f>IF(L768="","",P768)</f>
        <v/>
      </c>
      <c r="X766" s="95"/>
    </row>
    <row r="767" spans="1:24" ht="21" customHeight="1">
      <c r="A767" s="5">
        <f>A763+1</f>
        <v>190</v>
      </c>
      <c r="B767" s="59"/>
      <c r="C767" s="60" t="str">
        <f>IF(B767="","",TEXT(B767,"(aaa)"))</f>
        <v/>
      </c>
      <c r="D767" s="89" t="s">
        <v>26</v>
      </c>
      <c r="E767" s="27" t="s">
        <v>32</v>
      </c>
      <c r="F767" s="89"/>
      <c r="G767" s="87" t="s">
        <v>28</v>
      </c>
      <c r="H767" s="37" t="s">
        <v>11</v>
      </c>
      <c r="I767" s="83" t="s">
        <v>20</v>
      </c>
      <c r="J767" s="84" t="s">
        <v>21</v>
      </c>
      <c r="K767" s="84" t="s">
        <v>22</v>
      </c>
      <c r="L767" s="85" t="s">
        <v>14</v>
      </c>
      <c r="M767" s="48"/>
      <c r="N767" s="1"/>
      <c r="O767" s="94" t="str">
        <f>IF(AND(O766="",O768="")=TRUE,"",V767/SUM(V767:X767)*100)</f>
        <v/>
      </c>
      <c r="P767" s="45" t="str">
        <f>IF(AND(L766="",L768="")=TRUE,"",V767&amp;"勝"&amp;W767&amp;"敗"&amp;X767&amp;"引")</f>
        <v/>
      </c>
      <c r="Q767" s="137"/>
      <c r="R767" s="138"/>
      <c r="S767" s="138"/>
      <c r="T767" s="139"/>
      <c r="U767" s="95"/>
      <c r="V767" s="95">
        <f>IF(U766=2,V763+1,IF(U766=0,0,V763))</f>
        <v>0</v>
      </c>
      <c r="W767" s="95">
        <f>IF(U766=3,W763+1,IF(U766=0,0,W763))</f>
        <v>0</v>
      </c>
      <c r="X767" s="95">
        <f>IF(U766=1,X763+1,X763)</f>
        <v>0</v>
      </c>
    </row>
    <row r="768" spans="1:24" ht="21" customHeight="1" thickBot="1">
      <c r="A768" s="6"/>
      <c r="B768" s="7"/>
      <c r="C768" s="7"/>
      <c r="D768" s="75"/>
      <c r="E768" s="17"/>
      <c r="F768" s="91"/>
      <c r="G768" s="108">
        <v>10000</v>
      </c>
      <c r="H768" s="92">
        <v>0.1</v>
      </c>
      <c r="I768" s="56">
        <f>E768+F768</f>
        <v>0</v>
      </c>
      <c r="J768" s="57">
        <f>I768+H766</f>
        <v>0.08</v>
      </c>
      <c r="K768" s="57">
        <f>I768-H768</f>
        <v>-0.1</v>
      </c>
      <c r="L768" s="53"/>
      <c r="M768" s="53"/>
      <c r="N768" s="8"/>
      <c r="O768" s="8" t="str">
        <f>IF(L768&lt;&gt;"",IF(M768="○",100,IF(M768="×",-100,"")),"")</f>
        <v/>
      </c>
      <c r="P768" s="54" t="str">
        <f>IF(M768="○","勝",IF(M768="×","敗",""))</f>
        <v/>
      </c>
      <c r="U768" s="95"/>
      <c r="V768" s="95"/>
      <c r="W768" s="95"/>
      <c r="X768" s="95"/>
    </row>
    <row r="769" spans="1:24" ht="21" customHeight="1">
      <c r="A769" s="26" t="s">
        <v>0</v>
      </c>
      <c r="B769" s="38" t="s">
        <v>33</v>
      </c>
      <c r="C769" s="38" t="s">
        <v>34</v>
      </c>
      <c r="D769" s="88" t="s">
        <v>26</v>
      </c>
      <c r="E769" s="25" t="s">
        <v>31</v>
      </c>
      <c r="F769" s="88" t="s">
        <v>27</v>
      </c>
      <c r="G769" s="86" t="s">
        <v>28</v>
      </c>
      <c r="H769" s="18" t="s">
        <v>10</v>
      </c>
      <c r="I769" s="41" t="s">
        <v>19</v>
      </c>
      <c r="J769" s="40" t="s">
        <v>21</v>
      </c>
      <c r="K769" s="40" t="s">
        <v>22</v>
      </c>
      <c r="L769" s="82" t="s">
        <v>14</v>
      </c>
      <c r="M769" s="36" t="s">
        <v>15</v>
      </c>
      <c r="N769" s="33" t="s">
        <v>16</v>
      </c>
      <c r="O769" s="33" t="s">
        <v>12</v>
      </c>
      <c r="P769" s="34" t="s">
        <v>13</v>
      </c>
      <c r="Q769" s="176"/>
      <c r="R769" s="138"/>
      <c r="S769" s="138"/>
      <c r="T769" s="139"/>
      <c r="U769" s="95"/>
      <c r="V769" s="95"/>
      <c r="W769" s="95"/>
      <c r="X769" s="95"/>
    </row>
    <row r="770" spans="1:24" ht="21" customHeight="1">
      <c r="A770" s="4"/>
      <c r="B770" s="58"/>
      <c r="C770" s="58"/>
      <c r="D770" s="74"/>
      <c r="E770" s="16"/>
      <c r="F770" s="90"/>
      <c r="G770" s="42">
        <v>10000</v>
      </c>
      <c r="H770" s="30">
        <v>0.08</v>
      </c>
      <c r="I770" s="24">
        <f>E770+F770</f>
        <v>0</v>
      </c>
      <c r="J770" s="2">
        <f>I770-H770</f>
        <v>-0.08</v>
      </c>
      <c r="K770" s="2">
        <f>I770+H772</f>
        <v>0.1</v>
      </c>
      <c r="L770" s="47"/>
      <c r="M770" s="47"/>
      <c r="N770" s="1" t="str">
        <f>IF(M770="○",H770*G770,IF(M770="×",-H770*G770,""))</f>
        <v/>
      </c>
      <c r="O770" s="1" t="str">
        <f>IF(L770&lt;&gt;"",IF(M770="○",100,IF(M770="×",-100,"")),"")</f>
        <v/>
      </c>
      <c r="P770" s="45" t="str">
        <f>IF(M770="○","勝",IF(M770="×","敗",""))</f>
        <v/>
      </c>
      <c r="Q770" s="176"/>
      <c r="R770" s="142"/>
      <c r="S770" s="142"/>
      <c r="T770" s="139"/>
      <c r="U770" s="95">
        <f>IF(AND(V770="",W770="")=TRUE,0,IF(AND(V770="勝",W770="敗")=TRUE,1,IF(AND(W770="勝",V770="敗")=TRUE,1,IF(AND(V770="勝",W770="")=TRUE,2,IF(AND(W770="勝",V770="")=TRUE,2,IF(AND(V770="敗",W770="")=TRUE,3,IF(AND(W770="敗",V770="")=TRUE,3,0)))))))</f>
        <v>0</v>
      </c>
      <c r="V770" s="95" t="str">
        <f>IF(L770="","",P770)</f>
        <v/>
      </c>
      <c r="W770" s="95" t="str">
        <f>IF(L772="","",P772)</f>
        <v/>
      </c>
      <c r="X770" s="95"/>
    </row>
    <row r="771" spans="1:24" ht="21" customHeight="1">
      <c r="A771" s="5">
        <f>A767+1</f>
        <v>191</v>
      </c>
      <c r="B771" s="59"/>
      <c r="C771" s="60" t="str">
        <f>IF(B771="","",TEXT(B771,"(aaa)"))</f>
        <v/>
      </c>
      <c r="D771" s="89" t="s">
        <v>26</v>
      </c>
      <c r="E771" s="27" t="s">
        <v>32</v>
      </c>
      <c r="F771" s="89"/>
      <c r="G771" s="87" t="s">
        <v>28</v>
      </c>
      <c r="H771" s="37" t="s">
        <v>11</v>
      </c>
      <c r="I771" s="83" t="s">
        <v>20</v>
      </c>
      <c r="J771" s="84" t="s">
        <v>21</v>
      </c>
      <c r="K771" s="84" t="s">
        <v>22</v>
      </c>
      <c r="L771" s="85" t="s">
        <v>14</v>
      </c>
      <c r="M771" s="48"/>
      <c r="N771" s="1"/>
      <c r="O771" s="94" t="str">
        <f>IF(AND(O770="",O772="")=TRUE,"",V771/SUM(V771:X771)*100)</f>
        <v/>
      </c>
      <c r="P771" s="45" t="str">
        <f>IF(AND(L770="",L772="")=TRUE,"",V771&amp;"勝"&amp;W771&amp;"敗"&amp;X771&amp;"引")</f>
        <v/>
      </c>
      <c r="Q771" s="137"/>
      <c r="R771" s="138"/>
      <c r="S771" s="138"/>
      <c r="T771" s="139"/>
      <c r="U771" s="95"/>
      <c r="V771" s="95">
        <f>IF(U770=2,V767+1,IF(U770=0,0,V767))</f>
        <v>0</v>
      </c>
      <c r="W771" s="95">
        <f>IF(U770=3,W767+1,IF(U770=0,0,W767))</f>
        <v>0</v>
      </c>
      <c r="X771" s="95">
        <f>IF(U770=1,X767+1,X767)</f>
        <v>0</v>
      </c>
    </row>
    <row r="772" spans="1:24" ht="21" customHeight="1" thickBot="1">
      <c r="A772" s="6"/>
      <c r="B772" s="7"/>
      <c r="C772" s="7"/>
      <c r="D772" s="75"/>
      <c r="E772" s="17"/>
      <c r="F772" s="91"/>
      <c r="G772" s="108">
        <v>10000</v>
      </c>
      <c r="H772" s="92">
        <v>0.1</v>
      </c>
      <c r="I772" s="56">
        <f>E772+F772</f>
        <v>0</v>
      </c>
      <c r="J772" s="57">
        <f>I772+H770</f>
        <v>0.08</v>
      </c>
      <c r="K772" s="57">
        <f>I772-H772</f>
        <v>-0.1</v>
      </c>
      <c r="L772" s="53"/>
      <c r="M772" s="53"/>
      <c r="N772" s="8"/>
      <c r="O772" s="8" t="str">
        <f>IF(L772&lt;&gt;"",IF(M772="○",100,IF(M772="×",-100,"")),"")</f>
        <v/>
      </c>
      <c r="P772" s="54" t="str">
        <f>IF(M772="○","勝",IF(M772="×","敗",""))</f>
        <v/>
      </c>
      <c r="U772" s="95"/>
      <c r="V772" s="95"/>
      <c r="W772" s="95"/>
      <c r="X772" s="95"/>
    </row>
    <row r="773" spans="1:24" ht="24">
      <c r="A773" s="26" t="s">
        <v>0</v>
      </c>
      <c r="B773" s="38" t="s">
        <v>33</v>
      </c>
      <c r="C773" s="38" t="s">
        <v>34</v>
      </c>
      <c r="D773" s="88" t="s">
        <v>26</v>
      </c>
      <c r="E773" s="25" t="s">
        <v>31</v>
      </c>
      <c r="F773" s="88" t="s">
        <v>27</v>
      </c>
      <c r="G773" s="86" t="s">
        <v>28</v>
      </c>
      <c r="H773" s="18" t="s">
        <v>10</v>
      </c>
      <c r="I773" s="41" t="s">
        <v>19</v>
      </c>
      <c r="J773" s="40" t="s">
        <v>21</v>
      </c>
      <c r="K773" s="40" t="s">
        <v>22</v>
      </c>
      <c r="L773" s="82" t="s">
        <v>14</v>
      </c>
      <c r="M773" s="36" t="s">
        <v>15</v>
      </c>
      <c r="N773" s="33" t="s">
        <v>16</v>
      </c>
      <c r="O773" s="33" t="s">
        <v>12</v>
      </c>
      <c r="P773" s="34" t="s">
        <v>13</v>
      </c>
      <c r="Q773" s="176"/>
      <c r="R773" s="138"/>
      <c r="S773" s="138"/>
      <c r="T773" s="139"/>
      <c r="U773" s="95"/>
      <c r="V773" s="95"/>
      <c r="W773" s="95"/>
      <c r="X773" s="95"/>
    </row>
    <row r="774" spans="1:24" ht="24">
      <c r="A774" s="4"/>
      <c r="B774" s="58"/>
      <c r="C774" s="58"/>
      <c r="D774" s="74"/>
      <c r="E774" s="16"/>
      <c r="F774" s="90"/>
      <c r="G774" s="42">
        <v>10000</v>
      </c>
      <c r="H774" s="30">
        <v>0.08</v>
      </c>
      <c r="I774" s="24">
        <f>E774+F774</f>
        <v>0</v>
      </c>
      <c r="J774" s="2">
        <f>I774-H774</f>
        <v>-0.08</v>
      </c>
      <c r="K774" s="2">
        <f>I774+H776</f>
        <v>0.1</v>
      </c>
      <c r="L774" s="47"/>
      <c r="M774" s="47"/>
      <c r="N774" s="1" t="str">
        <f>IF(M774="○",H774*G774,IF(M774="×",-H774*G774,""))</f>
        <v/>
      </c>
      <c r="O774" s="1" t="str">
        <f>IF(L774&lt;&gt;"",IF(M774="○",100,IF(M774="×",-100,"")),"")</f>
        <v/>
      </c>
      <c r="P774" s="45" t="str">
        <f>IF(M774="○","勝",IF(M774="×","敗",""))</f>
        <v/>
      </c>
      <c r="Q774" s="176"/>
      <c r="R774" s="142"/>
      <c r="S774" s="142"/>
      <c r="T774" s="139"/>
      <c r="U774" s="95">
        <f>IF(AND(V774="",W774="")=TRUE,0,IF(AND(V774="勝",W774="敗")=TRUE,1,IF(AND(W774="勝",V774="敗")=TRUE,1,IF(AND(V774="勝",W774="")=TRUE,2,IF(AND(W774="勝",V774="")=TRUE,2,IF(AND(V774="敗",W774="")=TRUE,3,IF(AND(W774="敗",V774="")=TRUE,3,0)))))))</f>
        <v>0</v>
      </c>
      <c r="V774" s="95" t="str">
        <f>IF(L774="","",P774)</f>
        <v/>
      </c>
      <c r="W774" s="95" t="str">
        <f>IF(L776="","",P776)</f>
        <v/>
      </c>
      <c r="X774" s="95"/>
    </row>
    <row r="775" spans="1:24" ht="24">
      <c r="A775" s="5">
        <f>A771+1</f>
        <v>192</v>
      </c>
      <c r="B775" s="59"/>
      <c r="C775" s="60" t="str">
        <f>IF(B775="","",TEXT(B775,"(aaa)"))</f>
        <v/>
      </c>
      <c r="D775" s="89" t="s">
        <v>26</v>
      </c>
      <c r="E775" s="27" t="s">
        <v>32</v>
      </c>
      <c r="F775" s="89"/>
      <c r="G775" s="87" t="s">
        <v>28</v>
      </c>
      <c r="H775" s="37" t="s">
        <v>11</v>
      </c>
      <c r="I775" s="83" t="s">
        <v>20</v>
      </c>
      <c r="J775" s="84" t="s">
        <v>21</v>
      </c>
      <c r="K775" s="84" t="s">
        <v>22</v>
      </c>
      <c r="L775" s="85" t="s">
        <v>14</v>
      </c>
      <c r="M775" s="48"/>
      <c r="N775" s="1"/>
      <c r="O775" s="94" t="str">
        <f>IF(AND(O774="",O776="")=TRUE,"",V775/SUM(V775:X775)*100)</f>
        <v/>
      </c>
      <c r="P775" s="45" t="str">
        <f>IF(AND(L774="",L776="")=TRUE,"",V775&amp;"勝"&amp;W775&amp;"敗"&amp;X775&amp;"引")</f>
        <v/>
      </c>
      <c r="Q775" s="137"/>
      <c r="R775" s="138"/>
      <c r="S775" s="138"/>
      <c r="T775" s="139"/>
      <c r="U775" s="95"/>
      <c r="V775" s="95">
        <f>IF(U774=2,V771+1,IF(U774=0,0,V771))</f>
        <v>0</v>
      </c>
      <c r="W775" s="95">
        <f>IF(U774=3,W771+1,IF(U774=0,0,W771))</f>
        <v>0</v>
      </c>
      <c r="X775" s="95">
        <f>IF(U774=1,X771+1,X771)</f>
        <v>0</v>
      </c>
    </row>
    <row r="776" spans="1:24" ht="14.25" thickBot="1">
      <c r="A776" s="6"/>
      <c r="B776" s="7"/>
      <c r="C776" s="7"/>
      <c r="D776" s="75"/>
      <c r="E776" s="17"/>
      <c r="F776" s="91"/>
      <c r="G776" s="108">
        <v>10000</v>
      </c>
      <c r="H776" s="92">
        <v>0.1</v>
      </c>
      <c r="I776" s="56">
        <f>E776+F776</f>
        <v>0</v>
      </c>
      <c r="J776" s="57">
        <f>I776+H774</f>
        <v>0.08</v>
      </c>
      <c r="K776" s="57">
        <f>I776-H776</f>
        <v>-0.1</v>
      </c>
      <c r="L776" s="53"/>
      <c r="M776" s="53"/>
      <c r="N776" s="8"/>
      <c r="O776" s="8" t="str">
        <f>IF(L776&lt;&gt;"",IF(M776="○",100,IF(M776="×",-100,"")),"")</f>
        <v/>
      </c>
      <c r="P776" s="54" t="str">
        <f>IF(M776="○","勝",IF(M776="×","敗",""))</f>
        <v/>
      </c>
      <c r="U776" s="95"/>
      <c r="V776" s="95"/>
      <c r="W776" s="95"/>
      <c r="X776" s="95"/>
    </row>
    <row r="777" spans="1:24" ht="24">
      <c r="A777" s="26" t="s">
        <v>0</v>
      </c>
      <c r="B777" s="38" t="s">
        <v>33</v>
      </c>
      <c r="C777" s="38" t="s">
        <v>34</v>
      </c>
      <c r="D777" s="88" t="s">
        <v>26</v>
      </c>
      <c r="E777" s="25" t="s">
        <v>31</v>
      </c>
      <c r="F777" s="88" t="s">
        <v>27</v>
      </c>
      <c r="G777" s="86" t="s">
        <v>28</v>
      </c>
      <c r="H777" s="18" t="s">
        <v>10</v>
      </c>
      <c r="I777" s="41" t="s">
        <v>19</v>
      </c>
      <c r="J777" s="40" t="s">
        <v>21</v>
      </c>
      <c r="K777" s="40" t="s">
        <v>22</v>
      </c>
      <c r="L777" s="82" t="s">
        <v>14</v>
      </c>
      <c r="M777" s="36" t="s">
        <v>15</v>
      </c>
      <c r="N777" s="33" t="s">
        <v>16</v>
      </c>
      <c r="O777" s="33" t="s">
        <v>12</v>
      </c>
      <c r="P777" s="34" t="s">
        <v>13</v>
      </c>
      <c r="Q777" s="176"/>
      <c r="R777" s="138"/>
      <c r="S777" s="138"/>
      <c r="T777" s="139"/>
      <c r="U777" s="95"/>
      <c r="V777" s="95"/>
      <c r="W777" s="95"/>
      <c r="X777" s="95"/>
    </row>
    <row r="778" spans="1:24" ht="24">
      <c r="A778" s="4"/>
      <c r="B778" s="58"/>
      <c r="C778" s="58"/>
      <c r="D778" s="74"/>
      <c r="E778" s="16"/>
      <c r="F778" s="90"/>
      <c r="G778" s="42">
        <v>10000</v>
      </c>
      <c r="H778" s="30">
        <v>0.08</v>
      </c>
      <c r="I778" s="24">
        <f>E778+F778</f>
        <v>0</v>
      </c>
      <c r="J778" s="2">
        <f>I778-H778</f>
        <v>-0.08</v>
      </c>
      <c r="K778" s="2">
        <f>I778+H780</f>
        <v>0.1</v>
      </c>
      <c r="L778" s="47"/>
      <c r="M778" s="47"/>
      <c r="N778" s="1" t="str">
        <f>IF(M778="○",H778*G778,IF(M778="×",-H778*G778,""))</f>
        <v/>
      </c>
      <c r="O778" s="1" t="str">
        <f>IF(L778&lt;&gt;"",IF(M778="○",100,IF(M778="×",-100,"")),"")</f>
        <v/>
      </c>
      <c r="P778" s="45" t="str">
        <f>IF(M778="○","勝",IF(M778="×","敗",""))</f>
        <v/>
      </c>
      <c r="Q778" s="176"/>
      <c r="R778" s="142"/>
      <c r="S778" s="142"/>
      <c r="T778" s="139"/>
      <c r="U778" s="95">
        <f>IF(AND(V778="",W778="")=TRUE,0,IF(AND(V778="勝",W778="敗")=TRUE,1,IF(AND(W778="勝",V778="敗")=TRUE,1,IF(AND(V778="勝",W778="")=TRUE,2,IF(AND(W778="勝",V778="")=TRUE,2,IF(AND(V778="敗",W778="")=TRUE,3,IF(AND(W778="敗",V778="")=TRUE,3,0)))))))</f>
        <v>0</v>
      </c>
      <c r="V778" s="95" t="str">
        <f>IF(L778="","",P778)</f>
        <v/>
      </c>
      <c r="W778" s="95" t="str">
        <f>IF(L780="","",P780)</f>
        <v/>
      </c>
      <c r="X778" s="95"/>
    </row>
    <row r="779" spans="1:24" ht="24">
      <c r="A779" s="5">
        <f>A775+1</f>
        <v>193</v>
      </c>
      <c r="B779" s="59"/>
      <c r="C779" s="60" t="str">
        <f>IF(B779="","",TEXT(B779,"(aaa)"))</f>
        <v/>
      </c>
      <c r="D779" s="89" t="s">
        <v>26</v>
      </c>
      <c r="E779" s="27" t="s">
        <v>32</v>
      </c>
      <c r="F779" s="89"/>
      <c r="G779" s="87" t="s">
        <v>28</v>
      </c>
      <c r="H779" s="37" t="s">
        <v>11</v>
      </c>
      <c r="I779" s="83" t="s">
        <v>20</v>
      </c>
      <c r="J779" s="84" t="s">
        <v>21</v>
      </c>
      <c r="K779" s="84" t="s">
        <v>22</v>
      </c>
      <c r="L779" s="85" t="s">
        <v>14</v>
      </c>
      <c r="M779" s="48"/>
      <c r="N779" s="1"/>
      <c r="O779" s="94" t="str">
        <f>IF(AND(O778="",O780="")=TRUE,"",V779/SUM(V779:X779)*100)</f>
        <v/>
      </c>
      <c r="P779" s="45" t="str">
        <f>IF(AND(L778="",L780="")=TRUE,"",V779&amp;"勝"&amp;W779&amp;"敗"&amp;X779&amp;"引")</f>
        <v/>
      </c>
      <c r="Q779" s="137"/>
      <c r="R779" s="138"/>
      <c r="S779" s="138"/>
      <c r="T779" s="139"/>
      <c r="U779" s="95"/>
      <c r="V779" s="95">
        <f>IF(U778=2,V775+1,IF(U778=0,0,V775))</f>
        <v>0</v>
      </c>
      <c r="W779" s="95">
        <f>IF(U778=3,W775+1,IF(U778=0,0,W775))</f>
        <v>0</v>
      </c>
      <c r="X779" s="95">
        <f>IF(U778=1,X775+1,X775)</f>
        <v>0</v>
      </c>
    </row>
    <row r="780" spans="1:24" ht="14.25" thickBot="1">
      <c r="A780" s="6"/>
      <c r="B780" s="7"/>
      <c r="C780" s="7"/>
      <c r="D780" s="75"/>
      <c r="E780" s="17"/>
      <c r="F780" s="91"/>
      <c r="G780" s="108">
        <v>10000</v>
      </c>
      <c r="H780" s="92">
        <v>0.1</v>
      </c>
      <c r="I780" s="56">
        <f>E780+F780</f>
        <v>0</v>
      </c>
      <c r="J780" s="57">
        <f>I780+H778</f>
        <v>0.08</v>
      </c>
      <c r="K780" s="57">
        <f>I780-H780</f>
        <v>-0.1</v>
      </c>
      <c r="L780" s="53"/>
      <c r="M780" s="53"/>
      <c r="N780" s="8"/>
      <c r="O780" s="8" t="str">
        <f>IF(L780&lt;&gt;"",IF(M780="○",100,IF(M780="×",-100,"")),"")</f>
        <v/>
      </c>
      <c r="P780" s="54" t="str">
        <f>IF(M780="○","勝",IF(M780="×","敗",""))</f>
        <v/>
      </c>
      <c r="U780" s="95"/>
      <c r="V780" s="95"/>
      <c r="W780" s="95"/>
      <c r="X780" s="95"/>
    </row>
    <row r="781" spans="1:24" ht="24">
      <c r="A781" s="26" t="s">
        <v>0</v>
      </c>
      <c r="B781" s="38" t="s">
        <v>33</v>
      </c>
      <c r="C781" s="38" t="s">
        <v>34</v>
      </c>
      <c r="D781" s="88" t="s">
        <v>26</v>
      </c>
      <c r="E781" s="25" t="s">
        <v>31</v>
      </c>
      <c r="F781" s="88" t="s">
        <v>27</v>
      </c>
      <c r="G781" s="86" t="s">
        <v>28</v>
      </c>
      <c r="H781" s="18" t="s">
        <v>10</v>
      </c>
      <c r="I781" s="41" t="s">
        <v>19</v>
      </c>
      <c r="J781" s="40" t="s">
        <v>21</v>
      </c>
      <c r="K781" s="40" t="s">
        <v>22</v>
      </c>
      <c r="L781" s="82" t="s">
        <v>14</v>
      </c>
      <c r="M781" s="36" t="s">
        <v>15</v>
      </c>
      <c r="N781" s="33" t="s">
        <v>16</v>
      </c>
      <c r="O781" s="33" t="s">
        <v>12</v>
      </c>
      <c r="P781" s="34" t="s">
        <v>13</v>
      </c>
      <c r="Q781" s="176"/>
      <c r="R781" s="138"/>
      <c r="S781" s="138"/>
      <c r="T781" s="139"/>
      <c r="U781" s="95"/>
      <c r="V781" s="95"/>
      <c r="W781" s="95"/>
      <c r="X781" s="95"/>
    </row>
    <row r="782" spans="1:24" ht="24">
      <c r="A782" s="4"/>
      <c r="B782" s="58"/>
      <c r="C782" s="58"/>
      <c r="D782" s="74"/>
      <c r="E782" s="16"/>
      <c r="F782" s="90"/>
      <c r="G782" s="42">
        <v>10000</v>
      </c>
      <c r="H782" s="30">
        <v>0.08</v>
      </c>
      <c r="I782" s="24">
        <f>E782+F782</f>
        <v>0</v>
      </c>
      <c r="J782" s="2">
        <f>I782-H782</f>
        <v>-0.08</v>
      </c>
      <c r="K782" s="2">
        <f>I782+H784</f>
        <v>0.1</v>
      </c>
      <c r="L782" s="47"/>
      <c r="M782" s="47"/>
      <c r="N782" s="1" t="str">
        <f>IF(M782="○",H782*G782,IF(M782="×",-H782*G782,""))</f>
        <v/>
      </c>
      <c r="O782" s="1" t="str">
        <f>IF(L782&lt;&gt;"",IF(M782="○",100,IF(M782="×",-100,"")),"")</f>
        <v/>
      </c>
      <c r="P782" s="45" t="str">
        <f>IF(M782="○","勝",IF(M782="×","敗",""))</f>
        <v/>
      </c>
      <c r="Q782" s="176"/>
      <c r="R782" s="142"/>
      <c r="S782" s="142"/>
      <c r="T782" s="139"/>
      <c r="U782" s="95">
        <f>IF(AND(V782="",W782="")=TRUE,0,IF(AND(V782="勝",W782="敗")=TRUE,1,IF(AND(W782="勝",V782="敗")=TRUE,1,IF(AND(V782="勝",W782="")=TRUE,2,IF(AND(W782="勝",V782="")=TRUE,2,IF(AND(V782="敗",W782="")=TRUE,3,IF(AND(W782="敗",V782="")=TRUE,3,0)))))))</f>
        <v>0</v>
      </c>
      <c r="V782" s="95" t="str">
        <f>IF(L782="","",P782)</f>
        <v/>
      </c>
      <c r="W782" s="95" t="str">
        <f>IF(L784="","",P784)</f>
        <v/>
      </c>
      <c r="X782" s="95"/>
    </row>
    <row r="783" spans="1:24" ht="24">
      <c r="A783" s="5">
        <f>A779+1</f>
        <v>194</v>
      </c>
      <c r="B783" s="59"/>
      <c r="C783" s="60" t="str">
        <f>IF(B783="","",TEXT(B783,"(aaa)"))</f>
        <v/>
      </c>
      <c r="D783" s="89" t="s">
        <v>26</v>
      </c>
      <c r="E783" s="27" t="s">
        <v>32</v>
      </c>
      <c r="F783" s="89"/>
      <c r="G783" s="87" t="s">
        <v>28</v>
      </c>
      <c r="H783" s="37" t="s">
        <v>11</v>
      </c>
      <c r="I783" s="83" t="s">
        <v>20</v>
      </c>
      <c r="J783" s="84" t="s">
        <v>21</v>
      </c>
      <c r="K783" s="84" t="s">
        <v>22</v>
      </c>
      <c r="L783" s="85" t="s">
        <v>14</v>
      </c>
      <c r="M783" s="48"/>
      <c r="N783" s="1"/>
      <c r="O783" s="94" t="str">
        <f>IF(AND(O782="",O784="")=TRUE,"",V783/SUM(V783:X783)*100)</f>
        <v/>
      </c>
      <c r="P783" s="45" t="str">
        <f>IF(AND(L782="",L784="")=TRUE,"",V783&amp;"勝"&amp;W783&amp;"敗"&amp;X783&amp;"引")</f>
        <v/>
      </c>
      <c r="Q783" s="137"/>
      <c r="R783" s="138"/>
      <c r="S783" s="138"/>
      <c r="T783" s="139"/>
      <c r="U783" s="95"/>
      <c r="V783" s="95">
        <f>IF(U782=2,V779+1,IF(U782=0,0,V779))</f>
        <v>0</v>
      </c>
      <c r="W783" s="95">
        <f>IF(U782=3,W779+1,IF(U782=0,0,W779))</f>
        <v>0</v>
      </c>
      <c r="X783" s="95">
        <f>IF(U782=1,X779+1,X779)</f>
        <v>0</v>
      </c>
    </row>
    <row r="784" spans="1:24" ht="14.25" thickBot="1">
      <c r="A784" s="6"/>
      <c r="B784" s="7"/>
      <c r="C784" s="7"/>
      <c r="D784" s="75"/>
      <c r="E784" s="17"/>
      <c r="F784" s="91"/>
      <c r="G784" s="108">
        <v>10000</v>
      </c>
      <c r="H784" s="92">
        <v>0.1</v>
      </c>
      <c r="I784" s="56">
        <f>E784+F784</f>
        <v>0</v>
      </c>
      <c r="J784" s="57">
        <f>I784+H782</f>
        <v>0.08</v>
      </c>
      <c r="K784" s="57">
        <f>I784-H784</f>
        <v>-0.1</v>
      </c>
      <c r="L784" s="53"/>
      <c r="M784" s="53"/>
      <c r="N784" s="8"/>
      <c r="O784" s="8" t="str">
        <f>IF(L784&lt;&gt;"",IF(M784="○",100,IF(M784="×",-100,"")),"")</f>
        <v/>
      </c>
      <c r="P784" s="54" t="str">
        <f>IF(M784="○","勝",IF(M784="×","敗",""))</f>
        <v/>
      </c>
      <c r="U784" s="95"/>
      <c r="V784" s="95"/>
      <c r="W784" s="95"/>
      <c r="X784" s="95"/>
    </row>
    <row r="785" spans="1:24" ht="24">
      <c r="A785" s="26" t="s">
        <v>0</v>
      </c>
      <c r="B785" s="38" t="s">
        <v>33</v>
      </c>
      <c r="C785" s="38" t="s">
        <v>34</v>
      </c>
      <c r="D785" s="88" t="s">
        <v>26</v>
      </c>
      <c r="E785" s="25" t="s">
        <v>31</v>
      </c>
      <c r="F785" s="88" t="s">
        <v>27</v>
      </c>
      <c r="G785" s="86" t="s">
        <v>28</v>
      </c>
      <c r="H785" s="18" t="s">
        <v>10</v>
      </c>
      <c r="I785" s="41" t="s">
        <v>19</v>
      </c>
      <c r="J785" s="40" t="s">
        <v>21</v>
      </c>
      <c r="K785" s="40" t="s">
        <v>22</v>
      </c>
      <c r="L785" s="82" t="s">
        <v>14</v>
      </c>
      <c r="M785" s="36" t="s">
        <v>15</v>
      </c>
      <c r="N785" s="33" t="s">
        <v>16</v>
      </c>
      <c r="O785" s="33" t="s">
        <v>12</v>
      </c>
      <c r="P785" s="34" t="s">
        <v>13</v>
      </c>
      <c r="Q785" s="176"/>
      <c r="R785" s="138"/>
      <c r="S785" s="138"/>
      <c r="T785" s="139"/>
      <c r="U785" s="95"/>
      <c r="V785" s="95"/>
      <c r="W785" s="95"/>
      <c r="X785" s="95"/>
    </row>
    <row r="786" spans="1:24" ht="24">
      <c r="A786" s="4"/>
      <c r="B786" s="58"/>
      <c r="C786" s="58"/>
      <c r="D786" s="74"/>
      <c r="E786" s="16"/>
      <c r="F786" s="90"/>
      <c r="G786" s="42">
        <v>10000</v>
      </c>
      <c r="H786" s="30">
        <v>0.08</v>
      </c>
      <c r="I786" s="24">
        <f>E786+F786</f>
        <v>0</v>
      </c>
      <c r="J786" s="2">
        <f>I786-H786</f>
        <v>-0.08</v>
      </c>
      <c r="K786" s="2">
        <f>I786+H788</f>
        <v>0.1</v>
      </c>
      <c r="L786" s="47"/>
      <c r="M786" s="47"/>
      <c r="N786" s="1" t="str">
        <f>IF(M786="○",H786*G786,IF(M786="×",-H786*G786,""))</f>
        <v/>
      </c>
      <c r="O786" s="1" t="str">
        <f>IF(L786&lt;&gt;"",IF(M786="○",100,IF(M786="×",-100,"")),"")</f>
        <v/>
      </c>
      <c r="P786" s="45" t="str">
        <f>IF(M786="○","勝",IF(M786="×","敗",""))</f>
        <v/>
      </c>
      <c r="Q786" s="176"/>
      <c r="R786" s="142"/>
      <c r="S786" s="142"/>
      <c r="T786" s="139"/>
      <c r="U786" s="95">
        <f>IF(AND(V786="",W786="")=TRUE,0,IF(AND(V786="勝",W786="敗")=TRUE,1,IF(AND(W786="勝",V786="敗")=TRUE,1,IF(AND(V786="勝",W786="")=TRUE,2,IF(AND(W786="勝",V786="")=TRUE,2,IF(AND(V786="敗",W786="")=TRUE,3,IF(AND(W786="敗",V786="")=TRUE,3,0)))))))</f>
        <v>0</v>
      </c>
      <c r="V786" s="95" t="str">
        <f>IF(L786="","",P786)</f>
        <v/>
      </c>
      <c r="W786" s="95" t="str">
        <f>IF(L788="","",P788)</f>
        <v/>
      </c>
      <c r="X786" s="95"/>
    </row>
    <row r="787" spans="1:24" ht="24">
      <c r="A787" s="5">
        <f>A783+1</f>
        <v>195</v>
      </c>
      <c r="B787" s="59"/>
      <c r="C787" s="60" t="str">
        <f>IF(B787="","",TEXT(B787,"(aaa)"))</f>
        <v/>
      </c>
      <c r="D787" s="89" t="s">
        <v>26</v>
      </c>
      <c r="E787" s="27" t="s">
        <v>32</v>
      </c>
      <c r="F787" s="89"/>
      <c r="G787" s="87" t="s">
        <v>28</v>
      </c>
      <c r="H787" s="37" t="s">
        <v>11</v>
      </c>
      <c r="I787" s="83" t="s">
        <v>20</v>
      </c>
      <c r="J787" s="84" t="s">
        <v>21</v>
      </c>
      <c r="K787" s="84" t="s">
        <v>22</v>
      </c>
      <c r="L787" s="85" t="s">
        <v>14</v>
      </c>
      <c r="M787" s="48"/>
      <c r="N787" s="1"/>
      <c r="O787" s="94" t="str">
        <f>IF(AND(O786="",O788="")=TRUE,"",V787/SUM(V787:X787)*100)</f>
        <v/>
      </c>
      <c r="P787" s="45" t="str">
        <f>IF(AND(L786="",L788="")=TRUE,"",V787&amp;"勝"&amp;W787&amp;"敗"&amp;X787&amp;"引")</f>
        <v/>
      </c>
      <c r="Q787" s="137"/>
      <c r="R787" s="138"/>
      <c r="S787" s="138"/>
      <c r="T787" s="139"/>
      <c r="U787" s="95"/>
      <c r="V787" s="95">
        <f>IF(U786=2,V783+1,IF(U786=0,0,V783))</f>
        <v>0</v>
      </c>
      <c r="W787" s="95">
        <f>IF(U786=3,W783+1,IF(U786=0,0,W783))</f>
        <v>0</v>
      </c>
      <c r="X787" s="95">
        <f>IF(U786=1,X783+1,X783)</f>
        <v>0</v>
      </c>
    </row>
    <row r="788" spans="1:24" ht="14.25" thickBot="1">
      <c r="A788" s="6"/>
      <c r="B788" s="7"/>
      <c r="C788" s="7"/>
      <c r="D788" s="75"/>
      <c r="E788" s="17"/>
      <c r="F788" s="91"/>
      <c r="G788" s="108">
        <v>10000</v>
      </c>
      <c r="H788" s="92">
        <v>0.1</v>
      </c>
      <c r="I788" s="56">
        <f>E788+F788</f>
        <v>0</v>
      </c>
      <c r="J788" s="57">
        <f>I788+H786</f>
        <v>0.08</v>
      </c>
      <c r="K788" s="57">
        <f>I788-H788</f>
        <v>-0.1</v>
      </c>
      <c r="L788" s="53"/>
      <c r="M788" s="53"/>
      <c r="N788" s="8"/>
      <c r="O788" s="8" t="str">
        <f>IF(L788&lt;&gt;"",IF(M788="○",100,IF(M788="×",-100,"")),"")</f>
        <v/>
      </c>
      <c r="P788" s="54" t="str">
        <f>IF(M788="○","勝",IF(M788="×","敗",""))</f>
        <v/>
      </c>
      <c r="U788" s="95"/>
      <c r="V788" s="95"/>
      <c r="W788" s="95"/>
      <c r="X788" s="95"/>
    </row>
    <row r="789" spans="1:24" ht="24">
      <c r="A789" s="26" t="s">
        <v>0</v>
      </c>
      <c r="B789" s="38" t="s">
        <v>33</v>
      </c>
      <c r="C789" s="38" t="s">
        <v>34</v>
      </c>
      <c r="D789" s="88" t="s">
        <v>26</v>
      </c>
      <c r="E789" s="25" t="s">
        <v>31</v>
      </c>
      <c r="F789" s="88" t="s">
        <v>27</v>
      </c>
      <c r="G789" s="86" t="s">
        <v>28</v>
      </c>
      <c r="H789" s="18" t="s">
        <v>10</v>
      </c>
      <c r="I789" s="41" t="s">
        <v>19</v>
      </c>
      <c r="J789" s="40" t="s">
        <v>21</v>
      </c>
      <c r="K789" s="40" t="s">
        <v>22</v>
      </c>
      <c r="L789" s="82" t="s">
        <v>14</v>
      </c>
      <c r="M789" s="36" t="s">
        <v>15</v>
      </c>
      <c r="N789" s="33" t="s">
        <v>16</v>
      </c>
      <c r="O789" s="33" t="s">
        <v>12</v>
      </c>
      <c r="P789" s="34" t="s">
        <v>13</v>
      </c>
      <c r="Q789" s="176"/>
      <c r="R789" s="138"/>
      <c r="S789" s="138"/>
      <c r="T789" s="139"/>
      <c r="U789" s="95"/>
      <c r="V789" s="95"/>
      <c r="W789" s="95"/>
      <c r="X789" s="95"/>
    </row>
    <row r="790" spans="1:24" ht="24">
      <c r="A790" s="4"/>
      <c r="B790" s="58"/>
      <c r="C790" s="58"/>
      <c r="D790" s="74"/>
      <c r="E790" s="16"/>
      <c r="F790" s="90"/>
      <c r="G790" s="42">
        <v>10000</v>
      </c>
      <c r="H790" s="30">
        <v>0.08</v>
      </c>
      <c r="I790" s="24">
        <f>E790+F790</f>
        <v>0</v>
      </c>
      <c r="J790" s="2">
        <f>I790-H790</f>
        <v>-0.08</v>
      </c>
      <c r="K790" s="2">
        <f>I790+H792</f>
        <v>0.1</v>
      </c>
      <c r="L790" s="47"/>
      <c r="M790" s="47"/>
      <c r="N790" s="1" t="str">
        <f>IF(M790="○",H790*G790,IF(M790="×",-H790*G790,""))</f>
        <v/>
      </c>
      <c r="O790" s="1" t="str">
        <f>IF(L790&lt;&gt;"",IF(M790="○",100,IF(M790="×",-100,"")),"")</f>
        <v/>
      </c>
      <c r="P790" s="45" t="str">
        <f>IF(M790="○","勝",IF(M790="×","敗",""))</f>
        <v/>
      </c>
      <c r="Q790" s="176"/>
      <c r="R790" s="142"/>
      <c r="S790" s="142"/>
      <c r="T790" s="139"/>
      <c r="U790" s="95">
        <f>IF(AND(V790="",W790="")=TRUE,0,IF(AND(V790="勝",W790="敗")=TRUE,1,IF(AND(W790="勝",V790="敗")=TRUE,1,IF(AND(V790="勝",W790="")=TRUE,2,IF(AND(W790="勝",V790="")=TRUE,2,IF(AND(V790="敗",W790="")=TRUE,3,IF(AND(W790="敗",V790="")=TRUE,3,0)))))))</f>
        <v>0</v>
      </c>
      <c r="V790" s="95" t="str">
        <f>IF(L790="","",P790)</f>
        <v/>
      </c>
      <c r="W790" s="95" t="str">
        <f>IF(L792="","",P792)</f>
        <v/>
      </c>
      <c r="X790" s="95"/>
    </row>
    <row r="791" spans="1:24" ht="24">
      <c r="A791" s="5">
        <f>A787+1</f>
        <v>196</v>
      </c>
      <c r="B791" s="59"/>
      <c r="C791" s="60" t="str">
        <f>IF(B791="","",TEXT(B791,"(aaa)"))</f>
        <v/>
      </c>
      <c r="D791" s="89" t="s">
        <v>26</v>
      </c>
      <c r="E791" s="27" t="s">
        <v>32</v>
      </c>
      <c r="F791" s="89"/>
      <c r="G791" s="87" t="s">
        <v>28</v>
      </c>
      <c r="H791" s="37" t="s">
        <v>11</v>
      </c>
      <c r="I791" s="83" t="s">
        <v>20</v>
      </c>
      <c r="J791" s="84" t="s">
        <v>21</v>
      </c>
      <c r="K791" s="84" t="s">
        <v>22</v>
      </c>
      <c r="L791" s="85" t="s">
        <v>14</v>
      </c>
      <c r="M791" s="48"/>
      <c r="N791" s="1"/>
      <c r="O791" s="94" t="str">
        <f>IF(AND(O790="",O792="")=TRUE,"",V791/SUM(V791:X791)*100)</f>
        <v/>
      </c>
      <c r="P791" s="45" t="str">
        <f>IF(AND(L790="",L792="")=TRUE,"",V791&amp;"勝"&amp;W791&amp;"敗"&amp;X791&amp;"引")</f>
        <v/>
      </c>
      <c r="Q791" s="137"/>
      <c r="R791" s="138"/>
      <c r="S791" s="138"/>
      <c r="T791" s="139"/>
      <c r="U791" s="95"/>
      <c r="V791" s="95">
        <f>IF(U790=2,V787+1,IF(U790=0,0,V787))</f>
        <v>0</v>
      </c>
      <c r="W791" s="95">
        <f>IF(U790=3,W787+1,IF(U790=0,0,W787))</f>
        <v>0</v>
      </c>
      <c r="X791" s="95">
        <f>IF(U790=1,X787+1,X787)</f>
        <v>0</v>
      </c>
    </row>
    <row r="792" spans="1:24" ht="14.25" thickBot="1">
      <c r="A792" s="6"/>
      <c r="B792" s="7"/>
      <c r="C792" s="7"/>
      <c r="D792" s="75"/>
      <c r="E792" s="17"/>
      <c r="F792" s="91"/>
      <c r="G792" s="108">
        <v>10000</v>
      </c>
      <c r="H792" s="92">
        <v>0.1</v>
      </c>
      <c r="I792" s="56">
        <f>E792+F792</f>
        <v>0</v>
      </c>
      <c r="J792" s="57">
        <f>I792+H790</f>
        <v>0.08</v>
      </c>
      <c r="K792" s="57">
        <f>I792-H792</f>
        <v>-0.1</v>
      </c>
      <c r="L792" s="53"/>
      <c r="M792" s="53"/>
      <c r="N792" s="8"/>
      <c r="O792" s="8" t="str">
        <f>IF(L792&lt;&gt;"",IF(M792="○",100,IF(M792="×",-100,"")),"")</f>
        <v/>
      </c>
      <c r="P792" s="54" t="str">
        <f>IF(M792="○","勝",IF(M792="×","敗",""))</f>
        <v/>
      </c>
      <c r="U792" s="95"/>
      <c r="V792" s="95"/>
      <c r="W792" s="95"/>
      <c r="X792" s="95"/>
    </row>
    <row r="793" spans="1:24" ht="24">
      <c r="A793" s="26" t="s">
        <v>0</v>
      </c>
      <c r="B793" s="38" t="s">
        <v>33</v>
      </c>
      <c r="C793" s="38" t="s">
        <v>34</v>
      </c>
      <c r="D793" s="88" t="s">
        <v>26</v>
      </c>
      <c r="E793" s="25" t="s">
        <v>31</v>
      </c>
      <c r="F793" s="88" t="s">
        <v>27</v>
      </c>
      <c r="G793" s="86" t="s">
        <v>28</v>
      </c>
      <c r="H793" s="18" t="s">
        <v>10</v>
      </c>
      <c r="I793" s="41" t="s">
        <v>19</v>
      </c>
      <c r="J793" s="40" t="s">
        <v>21</v>
      </c>
      <c r="K793" s="40" t="s">
        <v>22</v>
      </c>
      <c r="L793" s="82" t="s">
        <v>14</v>
      </c>
      <c r="M793" s="36" t="s">
        <v>15</v>
      </c>
      <c r="N793" s="33" t="s">
        <v>16</v>
      </c>
      <c r="O793" s="33" t="s">
        <v>12</v>
      </c>
      <c r="P793" s="34" t="s">
        <v>13</v>
      </c>
      <c r="Q793" s="176"/>
      <c r="R793" s="138"/>
      <c r="S793" s="138"/>
      <c r="T793" s="139"/>
      <c r="U793" s="95"/>
      <c r="V793" s="95"/>
      <c r="W793" s="95"/>
      <c r="X793" s="95"/>
    </row>
    <row r="794" spans="1:24" ht="24">
      <c r="A794" s="4"/>
      <c r="B794" s="58"/>
      <c r="C794" s="58"/>
      <c r="D794" s="74"/>
      <c r="E794" s="16"/>
      <c r="F794" s="90"/>
      <c r="G794" s="42">
        <v>10000</v>
      </c>
      <c r="H794" s="30">
        <v>0.08</v>
      </c>
      <c r="I794" s="24">
        <f>E794+F794</f>
        <v>0</v>
      </c>
      <c r="J794" s="2">
        <f>I794-H794</f>
        <v>-0.08</v>
      </c>
      <c r="K794" s="2">
        <f>I794+H796</f>
        <v>0.1</v>
      </c>
      <c r="L794" s="47"/>
      <c r="M794" s="47"/>
      <c r="N794" s="1" t="str">
        <f>IF(M794="○",H794*G794,IF(M794="×",-H794*G794,""))</f>
        <v/>
      </c>
      <c r="O794" s="1" t="str">
        <f>IF(L794&lt;&gt;"",IF(M794="○",100,IF(M794="×",-100,"")),"")</f>
        <v/>
      </c>
      <c r="P794" s="45" t="str">
        <f>IF(M794="○","勝",IF(M794="×","敗",""))</f>
        <v/>
      </c>
      <c r="Q794" s="176"/>
      <c r="R794" s="142"/>
      <c r="S794" s="142"/>
      <c r="T794" s="139"/>
      <c r="U794" s="95">
        <f>IF(AND(V794="",W794="")=TRUE,0,IF(AND(V794="勝",W794="敗")=TRUE,1,IF(AND(W794="勝",V794="敗")=TRUE,1,IF(AND(V794="勝",W794="")=TRUE,2,IF(AND(W794="勝",V794="")=TRUE,2,IF(AND(V794="敗",W794="")=TRUE,3,IF(AND(W794="敗",V794="")=TRUE,3,0)))))))</f>
        <v>0</v>
      </c>
      <c r="V794" s="95" t="str">
        <f>IF(L794="","",P794)</f>
        <v/>
      </c>
      <c r="W794" s="95" t="str">
        <f>IF(L796="","",P796)</f>
        <v/>
      </c>
      <c r="X794" s="95"/>
    </row>
    <row r="795" spans="1:24" ht="24">
      <c r="A795" s="5">
        <f>A791+1</f>
        <v>197</v>
      </c>
      <c r="B795" s="59"/>
      <c r="C795" s="60" t="str">
        <f>IF(B795="","",TEXT(B795,"(aaa)"))</f>
        <v/>
      </c>
      <c r="D795" s="89" t="s">
        <v>26</v>
      </c>
      <c r="E795" s="27" t="s">
        <v>32</v>
      </c>
      <c r="F795" s="89"/>
      <c r="G795" s="87" t="s">
        <v>28</v>
      </c>
      <c r="H795" s="37" t="s">
        <v>11</v>
      </c>
      <c r="I795" s="83" t="s">
        <v>20</v>
      </c>
      <c r="J795" s="84" t="s">
        <v>21</v>
      </c>
      <c r="K795" s="84" t="s">
        <v>22</v>
      </c>
      <c r="L795" s="85" t="s">
        <v>14</v>
      </c>
      <c r="M795" s="48"/>
      <c r="N795" s="1"/>
      <c r="O795" s="94" t="str">
        <f>IF(AND(O794="",O796="")=TRUE,"",V795/SUM(V795:X795)*100)</f>
        <v/>
      </c>
      <c r="P795" s="45" t="str">
        <f>IF(AND(L794="",L796="")=TRUE,"",V795&amp;"勝"&amp;W795&amp;"敗"&amp;X795&amp;"引")</f>
        <v/>
      </c>
      <c r="Q795" s="137"/>
      <c r="R795" s="138"/>
      <c r="S795" s="138"/>
      <c r="T795" s="139"/>
      <c r="U795" s="95"/>
      <c r="V795" s="95">
        <f>IF(U794=2,V791+1,IF(U794=0,0,V791))</f>
        <v>0</v>
      </c>
      <c r="W795" s="95">
        <f>IF(U794=3,W791+1,IF(U794=0,0,W791))</f>
        <v>0</v>
      </c>
      <c r="X795" s="95">
        <f>IF(U794=1,X791+1,X791)</f>
        <v>0</v>
      </c>
    </row>
    <row r="796" spans="1:24" ht="14.25" thickBot="1">
      <c r="A796" s="6"/>
      <c r="B796" s="7"/>
      <c r="C796" s="7"/>
      <c r="D796" s="75"/>
      <c r="E796" s="17"/>
      <c r="F796" s="91"/>
      <c r="G796" s="108">
        <v>10000</v>
      </c>
      <c r="H796" s="92">
        <v>0.1</v>
      </c>
      <c r="I796" s="56">
        <f>E796+F796</f>
        <v>0</v>
      </c>
      <c r="J796" s="57">
        <f>I796+H794</f>
        <v>0.08</v>
      </c>
      <c r="K796" s="57">
        <f>I796-H796</f>
        <v>-0.1</v>
      </c>
      <c r="L796" s="53"/>
      <c r="M796" s="53"/>
      <c r="N796" s="8"/>
      <c r="O796" s="8" t="str">
        <f>IF(L796&lt;&gt;"",IF(M796="○",100,IF(M796="×",-100,"")),"")</f>
        <v/>
      </c>
      <c r="P796" s="54" t="str">
        <f>IF(M796="○","勝",IF(M796="×","敗",""))</f>
        <v/>
      </c>
      <c r="U796" s="95"/>
      <c r="V796" s="95"/>
      <c r="W796" s="95"/>
      <c r="X796" s="95"/>
    </row>
    <row r="797" spans="1:24" ht="24">
      <c r="A797" s="26" t="s">
        <v>0</v>
      </c>
      <c r="B797" s="38" t="s">
        <v>33</v>
      </c>
      <c r="C797" s="38" t="s">
        <v>34</v>
      </c>
      <c r="D797" s="88" t="s">
        <v>26</v>
      </c>
      <c r="E797" s="25" t="s">
        <v>31</v>
      </c>
      <c r="F797" s="88" t="s">
        <v>27</v>
      </c>
      <c r="G797" s="86" t="s">
        <v>28</v>
      </c>
      <c r="H797" s="18" t="s">
        <v>10</v>
      </c>
      <c r="I797" s="41" t="s">
        <v>19</v>
      </c>
      <c r="J797" s="40" t="s">
        <v>21</v>
      </c>
      <c r="K797" s="40" t="s">
        <v>22</v>
      </c>
      <c r="L797" s="82" t="s">
        <v>14</v>
      </c>
      <c r="M797" s="36" t="s">
        <v>15</v>
      </c>
      <c r="N797" s="33" t="s">
        <v>16</v>
      </c>
      <c r="O797" s="33" t="s">
        <v>12</v>
      </c>
      <c r="P797" s="34" t="s">
        <v>13</v>
      </c>
      <c r="Q797" s="176"/>
      <c r="R797" s="138"/>
      <c r="S797" s="138"/>
      <c r="T797" s="139"/>
      <c r="U797" s="95"/>
      <c r="V797" s="95"/>
      <c r="W797" s="95"/>
      <c r="X797" s="95"/>
    </row>
    <row r="798" spans="1:24" ht="24">
      <c r="A798" s="4"/>
      <c r="B798" s="58"/>
      <c r="C798" s="58"/>
      <c r="D798" s="74"/>
      <c r="E798" s="16"/>
      <c r="F798" s="90"/>
      <c r="G798" s="42">
        <v>10000</v>
      </c>
      <c r="H798" s="30">
        <v>0.08</v>
      </c>
      <c r="I798" s="24">
        <f>E798+F798</f>
        <v>0</v>
      </c>
      <c r="J798" s="2">
        <f>I798-H798</f>
        <v>-0.08</v>
      </c>
      <c r="K798" s="2">
        <f>I798+H800</f>
        <v>0.1</v>
      </c>
      <c r="L798" s="47"/>
      <c r="M798" s="47"/>
      <c r="N798" s="1" t="str">
        <f>IF(M798="○",H798*G798,IF(M798="×",-H798*G798,""))</f>
        <v/>
      </c>
      <c r="O798" s="1" t="str">
        <f>IF(L798&lt;&gt;"",IF(M798="○",100,IF(M798="×",-100,"")),"")</f>
        <v/>
      </c>
      <c r="P798" s="45" t="str">
        <f>IF(M798="○","勝",IF(M798="×","敗",""))</f>
        <v/>
      </c>
      <c r="Q798" s="176"/>
      <c r="R798" s="142"/>
      <c r="S798" s="142"/>
      <c r="T798" s="139"/>
      <c r="U798" s="95">
        <f>IF(AND(V798="",W798="")=TRUE,0,IF(AND(V798="勝",W798="敗")=TRUE,1,IF(AND(W798="勝",V798="敗")=TRUE,1,IF(AND(V798="勝",W798="")=TRUE,2,IF(AND(W798="勝",V798="")=TRUE,2,IF(AND(V798="敗",W798="")=TRUE,3,IF(AND(W798="敗",V798="")=TRUE,3,0)))))))</f>
        <v>0</v>
      </c>
      <c r="V798" s="95" t="str">
        <f>IF(L798="","",P798)</f>
        <v/>
      </c>
      <c r="W798" s="95" t="str">
        <f>IF(L800="","",P800)</f>
        <v/>
      </c>
      <c r="X798" s="95"/>
    </row>
    <row r="799" spans="1:24" ht="24">
      <c r="A799" s="5">
        <f>A795+1</f>
        <v>198</v>
      </c>
      <c r="B799" s="59"/>
      <c r="C799" s="60" t="str">
        <f>IF(B799="","",TEXT(B799,"(aaa)"))</f>
        <v/>
      </c>
      <c r="D799" s="89" t="s">
        <v>26</v>
      </c>
      <c r="E799" s="27" t="s">
        <v>32</v>
      </c>
      <c r="F799" s="89"/>
      <c r="G799" s="87" t="s">
        <v>28</v>
      </c>
      <c r="H799" s="37" t="s">
        <v>11</v>
      </c>
      <c r="I799" s="83" t="s">
        <v>20</v>
      </c>
      <c r="J799" s="84" t="s">
        <v>21</v>
      </c>
      <c r="K799" s="84" t="s">
        <v>22</v>
      </c>
      <c r="L799" s="85" t="s">
        <v>14</v>
      </c>
      <c r="M799" s="48"/>
      <c r="N799" s="1"/>
      <c r="O799" s="94" t="str">
        <f>IF(AND(O798="",O800="")=TRUE,"",V799/SUM(V799:X799)*100)</f>
        <v/>
      </c>
      <c r="P799" s="45" t="str">
        <f>IF(AND(L798="",L800="")=TRUE,"",V799&amp;"勝"&amp;W799&amp;"敗"&amp;X799&amp;"引")</f>
        <v/>
      </c>
      <c r="Q799" s="137"/>
      <c r="R799" s="138"/>
      <c r="S799" s="138"/>
      <c r="T799" s="139"/>
      <c r="U799" s="95"/>
      <c r="V799" s="95">
        <f>IF(U798=2,V795+1,IF(U798=0,0,V795))</f>
        <v>0</v>
      </c>
      <c r="W799" s="95">
        <f>IF(U798=3,W795+1,IF(U798=0,0,W795))</f>
        <v>0</v>
      </c>
      <c r="X799" s="95">
        <f>IF(U798=1,X795+1,X795)</f>
        <v>0</v>
      </c>
    </row>
    <row r="800" spans="1:24" ht="14.25" thickBot="1">
      <c r="A800" s="6"/>
      <c r="B800" s="7"/>
      <c r="C800" s="7"/>
      <c r="D800" s="75"/>
      <c r="E800" s="17"/>
      <c r="F800" s="91"/>
      <c r="G800" s="108">
        <v>10000</v>
      </c>
      <c r="H800" s="92">
        <v>0.1</v>
      </c>
      <c r="I800" s="56">
        <f>E800+F800</f>
        <v>0</v>
      </c>
      <c r="J800" s="57">
        <f>I800+H798</f>
        <v>0.08</v>
      </c>
      <c r="K800" s="57">
        <f>I800-H800</f>
        <v>-0.1</v>
      </c>
      <c r="L800" s="53"/>
      <c r="M800" s="53"/>
      <c r="N800" s="8"/>
      <c r="O800" s="8" t="str">
        <f>IF(L800&lt;&gt;"",IF(M800="○",100,IF(M800="×",-100,"")),"")</f>
        <v/>
      </c>
      <c r="P800" s="54" t="str">
        <f>IF(M800="○","勝",IF(M800="×","敗",""))</f>
        <v/>
      </c>
      <c r="U800" s="95"/>
      <c r="V800" s="95"/>
      <c r="W800" s="95"/>
      <c r="X800" s="95"/>
    </row>
    <row r="801" spans="1:24" ht="24">
      <c r="A801" s="26" t="s">
        <v>0</v>
      </c>
      <c r="B801" s="38" t="s">
        <v>33</v>
      </c>
      <c r="C801" s="38" t="s">
        <v>34</v>
      </c>
      <c r="D801" s="88" t="s">
        <v>26</v>
      </c>
      <c r="E801" s="25" t="s">
        <v>31</v>
      </c>
      <c r="F801" s="88" t="s">
        <v>27</v>
      </c>
      <c r="G801" s="86" t="s">
        <v>28</v>
      </c>
      <c r="H801" s="18" t="s">
        <v>10</v>
      </c>
      <c r="I801" s="41" t="s">
        <v>19</v>
      </c>
      <c r="J801" s="40" t="s">
        <v>21</v>
      </c>
      <c r="K801" s="40" t="s">
        <v>22</v>
      </c>
      <c r="L801" s="82" t="s">
        <v>14</v>
      </c>
      <c r="M801" s="36" t="s">
        <v>15</v>
      </c>
      <c r="N801" s="33" t="s">
        <v>16</v>
      </c>
      <c r="O801" s="33" t="s">
        <v>12</v>
      </c>
      <c r="P801" s="34" t="s">
        <v>13</v>
      </c>
      <c r="Q801" s="176"/>
      <c r="R801" s="138"/>
      <c r="S801" s="138"/>
      <c r="T801" s="139"/>
      <c r="U801" s="95"/>
      <c r="V801" s="95"/>
      <c r="W801" s="95"/>
      <c r="X801" s="95"/>
    </row>
    <row r="802" spans="1:24" ht="24">
      <c r="A802" s="4"/>
      <c r="B802" s="58"/>
      <c r="C802" s="58"/>
      <c r="D802" s="74"/>
      <c r="E802" s="16"/>
      <c r="F802" s="90"/>
      <c r="G802" s="42">
        <v>10000</v>
      </c>
      <c r="H802" s="30">
        <v>0.08</v>
      </c>
      <c r="I802" s="24">
        <f>E802+F802</f>
        <v>0</v>
      </c>
      <c r="J802" s="2">
        <f>I802-H802</f>
        <v>-0.08</v>
      </c>
      <c r="K802" s="2">
        <f>I802+H804</f>
        <v>0.1</v>
      </c>
      <c r="L802" s="47"/>
      <c r="M802" s="47"/>
      <c r="N802" s="1" t="str">
        <f>IF(M802="○",H802*G802,IF(M802="×",-H802*G802,""))</f>
        <v/>
      </c>
      <c r="O802" s="1" t="str">
        <f>IF(L802&lt;&gt;"",IF(M802="○",100,IF(M802="×",-100,"")),"")</f>
        <v/>
      </c>
      <c r="P802" s="45" t="str">
        <f>IF(M802="○","勝",IF(M802="×","敗",""))</f>
        <v/>
      </c>
      <c r="Q802" s="176"/>
      <c r="R802" s="142"/>
      <c r="S802" s="142"/>
      <c r="T802" s="139"/>
      <c r="U802" s="95">
        <f>IF(AND(V802="",W802="")=TRUE,0,IF(AND(V802="勝",W802="敗")=TRUE,1,IF(AND(W802="勝",V802="敗")=TRUE,1,IF(AND(V802="勝",W802="")=TRUE,2,IF(AND(W802="勝",V802="")=TRUE,2,IF(AND(V802="敗",W802="")=TRUE,3,IF(AND(W802="敗",V802="")=TRUE,3,0)))))))</f>
        <v>0</v>
      </c>
      <c r="V802" s="95" t="str">
        <f>IF(L802="","",P802)</f>
        <v/>
      </c>
      <c r="W802" s="95" t="str">
        <f>IF(L804="","",P804)</f>
        <v/>
      </c>
      <c r="X802" s="95"/>
    </row>
    <row r="803" spans="1:24" ht="24">
      <c r="A803" s="5">
        <f>A799+1</f>
        <v>199</v>
      </c>
      <c r="B803" s="59"/>
      <c r="C803" s="60" t="str">
        <f>IF(B803="","",TEXT(B803,"(aaa)"))</f>
        <v/>
      </c>
      <c r="D803" s="89" t="s">
        <v>26</v>
      </c>
      <c r="E803" s="27" t="s">
        <v>32</v>
      </c>
      <c r="F803" s="89"/>
      <c r="G803" s="87" t="s">
        <v>28</v>
      </c>
      <c r="H803" s="37" t="s">
        <v>11</v>
      </c>
      <c r="I803" s="83" t="s">
        <v>20</v>
      </c>
      <c r="J803" s="84" t="s">
        <v>21</v>
      </c>
      <c r="K803" s="84" t="s">
        <v>22</v>
      </c>
      <c r="L803" s="85" t="s">
        <v>14</v>
      </c>
      <c r="M803" s="48"/>
      <c r="N803" s="1"/>
      <c r="O803" s="94" t="str">
        <f>IF(AND(O802="",O804="")=TRUE,"",V803/SUM(V803:X803)*100)</f>
        <v/>
      </c>
      <c r="P803" s="45" t="str">
        <f>IF(AND(L802="",L804="")=TRUE,"",V803&amp;"勝"&amp;W803&amp;"敗"&amp;X803&amp;"引")</f>
        <v/>
      </c>
      <c r="Q803" s="137"/>
      <c r="R803" s="138"/>
      <c r="S803" s="138"/>
      <c r="T803" s="139"/>
      <c r="U803" s="95"/>
      <c r="V803" s="95">
        <f>IF(U802=2,V799+1,IF(U802=0,0,V799))</f>
        <v>0</v>
      </c>
      <c r="W803" s="95">
        <f>IF(U802=3,W799+1,IF(U802=0,0,W799))</f>
        <v>0</v>
      </c>
      <c r="X803" s="95">
        <f>IF(U802=1,X799+1,X799)</f>
        <v>0</v>
      </c>
    </row>
    <row r="804" spans="1:24" ht="14.25" thickBot="1">
      <c r="A804" s="6"/>
      <c r="B804" s="7"/>
      <c r="C804" s="7"/>
      <c r="D804" s="75"/>
      <c r="E804" s="17"/>
      <c r="F804" s="91"/>
      <c r="G804" s="108">
        <v>10000</v>
      </c>
      <c r="H804" s="92">
        <v>0.1</v>
      </c>
      <c r="I804" s="56">
        <f>E804+F804</f>
        <v>0</v>
      </c>
      <c r="J804" s="57">
        <f>I804+H802</f>
        <v>0.08</v>
      </c>
      <c r="K804" s="57">
        <f>I804-H804</f>
        <v>-0.1</v>
      </c>
      <c r="L804" s="53"/>
      <c r="M804" s="53"/>
      <c r="N804" s="8"/>
      <c r="O804" s="8" t="str">
        <f>IF(L804&lt;&gt;"",IF(M804="○",100,IF(M804="×",-100,"")),"")</f>
        <v/>
      </c>
      <c r="P804" s="54" t="str">
        <f>IF(M804="○","勝",IF(M804="×","敗",""))</f>
        <v/>
      </c>
      <c r="U804" s="95"/>
      <c r="V804" s="95"/>
      <c r="W804" s="95"/>
      <c r="X804" s="95"/>
    </row>
    <row r="805" spans="1:24" ht="24">
      <c r="A805" s="26" t="s">
        <v>0</v>
      </c>
      <c r="B805" s="38" t="s">
        <v>33</v>
      </c>
      <c r="C805" s="38" t="s">
        <v>34</v>
      </c>
      <c r="D805" s="88" t="s">
        <v>26</v>
      </c>
      <c r="E805" s="25" t="s">
        <v>31</v>
      </c>
      <c r="F805" s="88" t="s">
        <v>27</v>
      </c>
      <c r="G805" s="86" t="s">
        <v>28</v>
      </c>
      <c r="H805" s="18" t="s">
        <v>10</v>
      </c>
      <c r="I805" s="41" t="s">
        <v>19</v>
      </c>
      <c r="J805" s="40" t="s">
        <v>21</v>
      </c>
      <c r="K805" s="40" t="s">
        <v>22</v>
      </c>
      <c r="L805" s="82" t="s">
        <v>14</v>
      </c>
      <c r="M805" s="36" t="s">
        <v>15</v>
      </c>
      <c r="N805" s="33" t="s">
        <v>16</v>
      </c>
      <c r="O805" s="33" t="s">
        <v>12</v>
      </c>
      <c r="P805" s="34" t="s">
        <v>13</v>
      </c>
      <c r="Q805" s="176"/>
      <c r="R805" s="138"/>
      <c r="S805" s="138"/>
      <c r="T805" s="139"/>
      <c r="U805" s="95"/>
      <c r="V805" s="95"/>
      <c r="W805" s="95"/>
      <c r="X805" s="95"/>
    </row>
    <row r="806" spans="1:24" ht="24">
      <c r="A806" s="4"/>
      <c r="B806" s="58"/>
      <c r="C806" s="58"/>
      <c r="D806" s="74"/>
      <c r="E806" s="16"/>
      <c r="F806" s="90"/>
      <c r="G806" s="42">
        <v>10000</v>
      </c>
      <c r="H806" s="30">
        <v>0.08</v>
      </c>
      <c r="I806" s="24">
        <f>E806+F806</f>
        <v>0</v>
      </c>
      <c r="J806" s="2">
        <f>I806-H806</f>
        <v>-0.08</v>
      </c>
      <c r="K806" s="2">
        <f>I806+H808</f>
        <v>0.1</v>
      </c>
      <c r="L806" s="47"/>
      <c r="M806" s="47"/>
      <c r="N806" s="1" t="str">
        <f>IF(M806="○",H806*G806,IF(M806="×",-H806*G806,""))</f>
        <v/>
      </c>
      <c r="O806" s="1" t="str">
        <f>IF(L806&lt;&gt;"",IF(M806="○",100,IF(M806="×",-100,"")),"")</f>
        <v/>
      </c>
      <c r="P806" s="45" t="str">
        <f>IF(M806="○","勝",IF(M806="×","敗",""))</f>
        <v/>
      </c>
      <c r="Q806" s="176"/>
      <c r="R806" s="142"/>
      <c r="S806" s="142"/>
      <c r="T806" s="139"/>
      <c r="U806" s="95">
        <f>IF(AND(V806="",W806="")=TRUE,0,IF(AND(V806="勝",W806="敗")=TRUE,1,IF(AND(W806="勝",V806="敗")=TRUE,1,IF(AND(V806="勝",W806="")=TRUE,2,IF(AND(W806="勝",V806="")=TRUE,2,IF(AND(V806="敗",W806="")=TRUE,3,IF(AND(W806="敗",V806="")=TRUE,3,0)))))))</f>
        <v>0</v>
      </c>
      <c r="V806" s="95" t="str">
        <f>IF(L806="","",P806)</f>
        <v/>
      </c>
      <c r="W806" s="95" t="str">
        <f>IF(L808="","",P808)</f>
        <v/>
      </c>
      <c r="X806" s="95"/>
    </row>
    <row r="807" spans="1:24" ht="24">
      <c r="A807" s="5">
        <f>A803+1</f>
        <v>200</v>
      </c>
      <c r="B807" s="59"/>
      <c r="C807" s="60" t="str">
        <f>IF(B807="","",TEXT(B807,"(aaa)"))</f>
        <v/>
      </c>
      <c r="D807" s="89" t="s">
        <v>26</v>
      </c>
      <c r="E807" s="27" t="s">
        <v>32</v>
      </c>
      <c r="F807" s="89"/>
      <c r="G807" s="87" t="s">
        <v>28</v>
      </c>
      <c r="H807" s="37" t="s">
        <v>11</v>
      </c>
      <c r="I807" s="83" t="s">
        <v>20</v>
      </c>
      <c r="J807" s="84" t="s">
        <v>21</v>
      </c>
      <c r="K807" s="84" t="s">
        <v>22</v>
      </c>
      <c r="L807" s="85" t="s">
        <v>14</v>
      </c>
      <c r="M807" s="48"/>
      <c r="N807" s="1"/>
      <c r="O807" s="94" t="str">
        <f>IF(AND(O806="",O808="")=TRUE,"",V807/SUM(V807:X807)*100)</f>
        <v/>
      </c>
      <c r="P807" s="45" t="str">
        <f>IF(AND(L806="",L808="")=TRUE,"",V807&amp;"勝"&amp;W807&amp;"敗"&amp;X807&amp;"引")</f>
        <v/>
      </c>
      <c r="Q807" s="137"/>
      <c r="R807" s="138"/>
      <c r="S807" s="138"/>
      <c r="T807" s="139"/>
      <c r="U807" s="95"/>
      <c r="V807" s="95">
        <f>IF(U806=2,V803+1,IF(U806=0,0,V803))</f>
        <v>0</v>
      </c>
      <c r="W807" s="95">
        <f>IF(U806=3,W803+1,IF(U806=0,0,W803))</f>
        <v>0</v>
      </c>
      <c r="X807" s="95">
        <f>IF(U806=1,X803+1,X803)</f>
        <v>0</v>
      </c>
    </row>
    <row r="808" spans="1:24" ht="14.25" thickBot="1">
      <c r="A808" s="6"/>
      <c r="B808" s="7"/>
      <c r="C808" s="7"/>
      <c r="D808" s="75"/>
      <c r="E808" s="17"/>
      <c r="F808" s="91"/>
      <c r="G808" s="108">
        <v>10000</v>
      </c>
      <c r="H808" s="92">
        <v>0.1</v>
      </c>
      <c r="I808" s="56">
        <f>E808+F808</f>
        <v>0</v>
      </c>
      <c r="J808" s="57">
        <f>I808+H806</f>
        <v>0.08</v>
      </c>
      <c r="K808" s="57">
        <f>I808-H808</f>
        <v>-0.1</v>
      </c>
      <c r="L808" s="53"/>
      <c r="M808" s="53"/>
      <c r="N808" s="8"/>
      <c r="O808" s="8" t="str">
        <f>IF(L808&lt;&gt;"",IF(M808="○",100,IF(M808="×",-100,"")),"")</f>
        <v/>
      </c>
      <c r="P808" s="54" t="str">
        <f>IF(M808="○","勝",IF(M808="×","敗",""))</f>
        <v/>
      </c>
      <c r="U808" s="95"/>
      <c r="V808" s="95"/>
      <c r="W808" s="95"/>
      <c r="X808" s="95"/>
    </row>
    <row r="809" spans="1:24" ht="24">
      <c r="A809" s="26" t="s">
        <v>0</v>
      </c>
      <c r="B809" s="38" t="s">
        <v>33</v>
      </c>
      <c r="C809" s="38" t="s">
        <v>34</v>
      </c>
      <c r="D809" s="88" t="s">
        <v>26</v>
      </c>
      <c r="E809" s="25" t="s">
        <v>31</v>
      </c>
      <c r="F809" s="88" t="s">
        <v>27</v>
      </c>
      <c r="G809" s="86" t="s">
        <v>28</v>
      </c>
      <c r="H809" s="18" t="s">
        <v>10</v>
      </c>
      <c r="I809" s="41" t="s">
        <v>19</v>
      </c>
      <c r="J809" s="40" t="s">
        <v>21</v>
      </c>
      <c r="K809" s="40" t="s">
        <v>22</v>
      </c>
      <c r="L809" s="82" t="s">
        <v>14</v>
      </c>
      <c r="M809" s="36" t="s">
        <v>15</v>
      </c>
      <c r="N809" s="33" t="s">
        <v>16</v>
      </c>
      <c r="O809" s="33" t="s">
        <v>12</v>
      </c>
      <c r="P809" s="34" t="s">
        <v>13</v>
      </c>
      <c r="Q809" s="176"/>
      <c r="R809" s="138"/>
      <c r="S809" s="138"/>
      <c r="T809" s="139"/>
      <c r="U809" s="95"/>
      <c r="V809" s="95"/>
      <c r="W809" s="95"/>
      <c r="X809" s="95"/>
    </row>
    <row r="810" spans="1:24" ht="24">
      <c r="A810" s="4"/>
      <c r="B810" s="58"/>
      <c r="C810" s="58"/>
      <c r="D810" s="74"/>
      <c r="E810" s="16"/>
      <c r="F810" s="90"/>
      <c r="G810" s="42">
        <v>10000</v>
      </c>
      <c r="H810" s="30">
        <v>0.08</v>
      </c>
      <c r="I810" s="24">
        <f>E810+F810</f>
        <v>0</v>
      </c>
      <c r="J810" s="2">
        <f>I810-H810</f>
        <v>-0.08</v>
      </c>
      <c r="K810" s="2">
        <f>I810+H812</f>
        <v>0.1</v>
      </c>
      <c r="L810" s="47"/>
      <c r="M810" s="47"/>
      <c r="N810" s="1" t="str">
        <f>IF(M810="○",H810*G810,IF(M810="×",-H810*G810,""))</f>
        <v/>
      </c>
      <c r="O810" s="1" t="str">
        <f>IF(L810&lt;&gt;"",IF(M810="○",100,IF(M810="×",-100,"")),"")</f>
        <v/>
      </c>
      <c r="P810" s="45" t="str">
        <f>IF(M810="○","勝",IF(M810="×","敗",""))</f>
        <v/>
      </c>
      <c r="Q810" s="176"/>
      <c r="R810" s="142"/>
      <c r="S810" s="142"/>
      <c r="T810" s="139"/>
      <c r="U810" s="95">
        <f>IF(AND(V810="",W810="")=TRUE,0,IF(AND(V810="勝",W810="敗")=TRUE,1,IF(AND(W810="勝",V810="敗")=TRUE,1,IF(AND(V810="勝",W810="")=TRUE,2,IF(AND(W810="勝",V810="")=TRUE,2,IF(AND(V810="敗",W810="")=TRUE,3,IF(AND(W810="敗",V810="")=TRUE,3,0)))))))</f>
        <v>0</v>
      </c>
      <c r="V810" s="95" t="str">
        <f>IF(L810="","",P810)</f>
        <v/>
      </c>
      <c r="W810" s="95" t="str">
        <f>IF(L812="","",P812)</f>
        <v/>
      </c>
      <c r="X810" s="95"/>
    </row>
    <row r="811" spans="1:24" ht="24">
      <c r="A811" s="5">
        <f>A807+1</f>
        <v>201</v>
      </c>
      <c r="B811" s="59"/>
      <c r="C811" s="60" t="str">
        <f>IF(B811="","",TEXT(B811,"(aaa)"))</f>
        <v/>
      </c>
      <c r="D811" s="89" t="s">
        <v>26</v>
      </c>
      <c r="E811" s="27" t="s">
        <v>32</v>
      </c>
      <c r="F811" s="89"/>
      <c r="G811" s="87" t="s">
        <v>28</v>
      </c>
      <c r="H811" s="37" t="s">
        <v>11</v>
      </c>
      <c r="I811" s="83" t="s">
        <v>20</v>
      </c>
      <c r="J811" s="84" t="s">
        <v>21</v>
      </c>
      <c r="K811" s="84" t="s">
        <v>22</v>
      </c>
      <c r="L811" s="85" t="s">
        <v>14</v>
      </c>
      <c r="M811" s="48"/>
      <c r="N811" s="1"/>
      <c r="O811" s="94" t="str">
        <f>IF(AND(O810="",O812="")=TRUE,"",V811/SUM(V811:X811)*100)</f>
        <v/>
      </c>
      <c r="P811" s="45" t="str">
        <f>IF(AND(L810="",L812="")=TRUE,"",V811&amp;"勝"&amp;W811&amp;"敗"&amp;X811&amp;"引")</f>
        <v/>
      </c>
      <c r="Q811" s="137"/>
      <c r="R811" s="138"/>
      <c r="S811" s="138"/>
      <c r="T811" s="139"/>
      <c r="U811" s="95"/>
      <c r="V811" s="95">
        <f>IF(U810=2,V807+1,IF(U810=0,0,V807))</f>
        <v>0</v>
      </c>
      <c r="W811" s="95">
        <f>IF(U810=3,W807+1,IF(U810=0,0,W807))</f>
        <v>0</v>
      </c>
      <c r="X811" s="95">
        <f>IF(U810=1,X807+1,X807)</f>
        <v>0</v>
      </c>
    </row>
    <row r="812" spans="1:24" ht="14.25" thickBot="1">
      <c r="A812" s="6"/>
      <c r="B812" s="7"/>
      <c r="C812" s="7"/>
      <c r="D812" s="75"/>
      <c r="E812" s="17"/>
      <c r="F812" s="91"/>
      <c r="G812" s="108">
        <v>10000</v>
      </c>
      <c r="H812" s="92">
        <v>0.1</v>
      </c>
      <c r="I812" s="56">
        <f>E812+F812</f>
        <v>0</v>
      </c>
      <c r="J812" s="57">
        <f>I812+H810</f>
        <v>0.08</v>
      </c>
      <c r="K812" s="57">
        <f>I812-H812</f>
        <v>-0.1</v>
      </c>
      <c r="L812" s="53"/>
      <c r="M812" s="53"/>
      <c r="N812" s="8"/>
      <c r="O812" s="8" t="str">
        <f>IF(L812&lt;&gt;"",IF(M812="○",100,IF(M812="×",-100,"")),"")</f>
        <v/>
      </c>
      <c r="P812" s="54" t="str">
        <f>IF(M812="○","勝",IF(M812="×","敗",""))</f>
        <v/>
      </c>
      <c r="U812" s="95"/>
      <c r="V812" s="95"/>
      <c r="W812" s="95"/>
      <c r="X812" s="95"/>
    </row>
    <row r="813" spans="1:24" ht="24">
      <c r="A813" s="26" t="s">
        <v>0</v>
      </c>
      <c r="B813" s="38" t="s">
        <v>33</v>
      </c>
      <c r="C813" s="38" t="s">
        <v>34</v>
      </c>
      <c r="D813" s="88" t="s">
        <v>26</v>
      </c>
      <c r="E813" s="25" t="s">
        <v>31</v>
      </c>
      <c r="F813" s="88" t="s">
        <v>27</v>
      </c>
      <c r="G813" s="86" t="s">
        <v>28</v>
      </c>
      <c r="H813" s="18" t="s">
        <v>10</v>
      </c>
      <c r="I813" s="41" t="s">
        <v>19</v>
      </c>
      <c r="J813" s="40" t="s">
        <v>21</v>
      </c>
      <c r="K813" s="40" t="s">
        <v>22</v>
      </c>
      <c r="L813" s="82" t="s">
        <v>14</v>
      </c>
      <c r="M813" s="36" t="s">
        <v>15</v>
      </c>
      <c r="N813" s="33" t="s">
        <v>16</v>
      </c>
      <c r="O813" s="33" t="s">
        <v>12</v>
      </c>
      <c r="P813" s="34" t="s">
        <v>13</v>
      </c>
      <c r="Q813" s="176"/>
      <c r="R813" s="138"/>
      <c r="S813" s="138"/>
      <c r="T813" s="139"/>
      <c r="U813" s="95"/>
      <c r="V813" s="95"/>
      <c r="W813" s="95"/>
      <c r="X813" s="95"/>
    </row>
    <row r="814" spans="1:24" ht="24">
      <c r="A814" s="4"/>
      <c r="B814" s="58"/>
      <c r="C814" s="58"/>
      <c r="D814" s="74"/>
      <c r="E814" s="16"/>
      <c r="F814" s="90"/>
      <c r="G814" s="42">
        <v>10000</v>
      </c>
      <c r="H814" s="30">
        <v>0.08</v>
      </c>
      <c r="I814" s="24">
        <f>E814+F814</f>
        <v>0</v>
      </c>
      <c r="J814" s="2">
        <f>I814-H814</f>
        <v>-0.08</v>
      </c>
      <c r="K814" s="2">
        <f>I814+H816</f>
        <v>0.1</v>
      </c>
      <c r="L814" s="47"/>
      <c r="M814" s="47"/>
      <c r="N814" s="1" t="str">
        <f>IF(M814="○",H814*G814,IF(M814="×",-H814*G814,""))</f>
        <v/>
      </c>
      <c r="O814" s="1" t="str">
        <f>IF(L814&lt;&gt;"",IF(M814="○",100,IF(M814="×",-100,"")),"")</f>
        <v/>
      </c>
      <c r="P814" s="45" t="str">
        <f>IF(M814="○","勝",IF(M814="×","敗",""))</f>
        <v/>
      </c>
      <c r="Q814" s="176"/>
      <c r="R814" s="142"/>
      <c r="S814" s="142"/>
      <c r="T814" s="139"/>
      <c r="U814" s="95">
        <f>IF(AND(V814="",W814="")=TRUE,0,IF(AND(V814="勝",W814="敗")=TRUE,1,IF(AND(W814="勝",V814="敗")=TRUE,1,IF(AND(V814="勝",W814="")=TRUE,2,IF(AND(W814="勝",V814="")=TRUE,2,IF(AND(V814="敗",W814="")=TRUE,3,IF(AND(W814="敗",V814="")=TRUE,3,0)))))))</f>
        <v>0</v>
      </c>
      <c r="V814" s="95" t="str">
        <f>IF(L814="","",P814)</f>
        <v/>
      </c>
      <c r="W814" s="95" t="str">
        <f>IF(L816="","",P816)</f>
        <v/>
      </c>
      <c r="X814" s="95"/>
    </row>
    <row r="815" spans="1:24" ht="24">
      <c r="A815" s="5">
        <f>A811+1</f>
        <v>202</v>
      </c>
      <c r="B815" s="59"/>
      <c r="C815" s="60" t="str">
        <f>IF(B815="","",TEXT(B815,"(aaa)"))</f>
        <v/>
      </c>
      <c r="D815" s="89" t="s">
        <v>26</v>
      </c>
      <c r="E815" s="27" t="s">
        <v>32</v>
      </c>
      <c r="F815" s="89"/>
      <c r="G815" s="87" t="s">
        <v>28</v>
      </c>
      <c r="H815" s="37" t="s">
        <v>11</v>
      </c>
      <c r="I815" s="83" t="s">
        <v>20</v>
      </c>
      <c r="J815" s="84" t="s">
        <v>21</v>
      </c>
      <c r="K815" s="84" t="s">
        <v>22</v>
      </c>
      <c r="L815" s="85" t="s">
        <v>14</v>
      </c>
      <c r="M815" s="48"/>
      <c r="N815" s="1"/>
      <c r="O815" s="94" t="str">
        <f>IF(AND(O814="",O816="")=TRUE,"",V815/SUM(V815:X815)*100)</f>
        <v/>
      </c>
      <c r="P815" s="45" t="str">
        <f>IF(AND(L814="",L816="")=TRUE,"",V815&amp;"勝"&amp;W815&amp;"敗"&amp;X815&amp;"引")</f>
        <v/>
      </c>
      <c r="Q815" s="137"/>
      <c r="R815" s="138"/>
      <c r="S815" s="138"/>
      <c r="T815" s="139"/>
      <c r="U815" s="95"/>
      <c r="V815" s="95">
        <f>IF(U814=2,V811+1,IF(U814=0,0,V811))</f>
        <v>0</v>
      </c>
      <c r="W815" s="95">
        <f>IF(U814=3,W811+1,IF(U814=0,0,W811))</f>
        <v>0</v>
      </c>
      <c r="X815" s="95">
        <f>IF(U814=1,X811+1,X811)</f>
        <v>0</v>
      </c>
    </row>
    <row r="816" spans="1:24" ht="14.25" thickBot="1">
      <c r="A816" s="6"/>
      <c r="B816" s="7"/>
      <c r="C816" s="7"/>
      <c r="D816" s="75"/>
      <c r="E816" s="17"/>
      <c r="F816" s="91"/>
      <c r="G816" s="108">
        <v>10000</v>
      </c>
      <c r="H816" s="92">
        <v>0.1</v>
      </c>
      <c r="I816" s="56">
        <f>E816+F816</f>
        <v>0</v>
      </c>
      <c r="J816" s="57">
        <f>I816+H814</f>
        <v>0.08</v>
      </c>
      <c r="K816" s="57">
        <f>I816-H816</f>
        <v>-0.1</v>
      </c>
      <c r="L816" s="53"/>
      <c r="M816" s="53"/>
      <c r="N816" s="8"/>
      <c r="O816" s="8" t="str">
        <f>IF(L816&lt;&gt;"",IF(M816="○",100,IF(M816="×",-100,"")),"")</f>
        <v/>
      </c>
      <c r="P816" s="54" t="str">
        <f>IF(M816="○","勝",IF(M816="×","敗",""))</f>
        <v/>
      </c>
      <c r="U816" s="95"/>
      <c r="V816" s="95"/>
      <c r="W816" s="95"/>
      <c r="X816" s="95"/>
    </row>
    <row r="817" spans="1:24" ht="24">
      <c r="A817" s="26" t="s">
        <v>0</v>
      </c>
      <c r="B817" s="38" t="s">
        <v>33</v>
      </c>
      <c r="C817" s="38" t="s">
        <v>34</v>
      </c>
      <c r="D817" s="88" t="s">
        <v>26</v>
      </c>
      <c r="E817" s="25" t="s">
        <v>31</v>
      </c>
      <c r="F817" s="88" t="s">
        <v>27</v>
      </c>
      <c r="G817" s="86" t="s">
        <v>28</v>
      </c>
      <c r="H817" s="18" t="s">
        <v>10</v>
      </c>
      <c r="I817" s="41" t="s">
        <v>19</v>
      </c>
      <c r="J817" s="40" t="s">
        <v>21</v>
      </c>
      <c r="K817" s="40" t="s">
        <v>22</v>
      </c>
      <c r="L817" s="82" t="s">
        <v>14</v>
      </c>
      <c r="M817" s="36" t="s">
        <v>15</v>
      </c>
      <c r="N817" s="33" t="s">
        <v>16</v>
      </c>
      <c r="O817" s="33" t="s">
        <v>12</v>
      </c>
      <c r="P817" s="34" t="s">
        <v>13</v>
      </c>
      <c r="Q817" s="176"/>
      <c r="R817" s="138"/>
      <c r="S817" s="138"/>
      <c r="T817" s="139"/>
      <c r="U817" s="95"/>
      <c r="V817" s="95"/>
      <c r="W817" s="95"/>
      <c r="X817" s="95"/>
    </row>
    <row r="818" spans="1:24" ht="24">
      <c r="A818" s="4"/>
      <c r="B818" s="58"/>
      <c r="C818" s="58"/>
      <c r="D818" s="74"/>
      <c r="E818" s="16"/>
      <c r="F818" s="90"/>
      <c r="G818" s="42">
        <v>10000</v>
      </c>
      <c r="H818" s="30">
        <v>0.08</v>
      </c>
      <c r="I818" s="24">
        <f>E818+F818</f>
        <v>0</v>
      </c>
      <c r="J818" s="2">
        <f>I818-H818</f>
        <v>-0.08</v>
      </c>
      <c r="K818" s="2">
        <f>I818+H820</f>
        <v>0.1</v>
      </c>
      <c r="L818" s="47"/>
      <c r="M818" s="47"/>
      <c r="N818" s="1" t="str">
        <f>IF(M818="○",H818*G818,IF(M818="×",-H818*G818,""))</f>
        <v/>
      </c>
      <c r="O818" s="1" t="str">
        <f>IF(L818&lt;&gt;"",IF(M818="○",100,IF(M818="×",-100,"")),"")</f>
        <v/>
      </c>
      <c r="P818" s="45" t="str">
        <f>IF(M818="○","勝",IF(M818="×","敗",""))</f>
        <v/>
      </c>
      <c r="Q818" s="176"/>
      <c r="R818" s="142"/>
      <c r="S818" s="142"/>
      <c r="T818" s="139"/>
      <c r="U818" s="95">
        <f>IF(AND(V818="",W818="")=TRUE,0,IF(AND(V818="勝",W818="敗")=TRUE,1,IF(AND(W818="勝",V818="敗")=TRUE,1,IF(AND(V818="勝",W818="")=TRUE,2,IF(AND(W818="勝",V818="")=TRUE,2,IF(AND(V818="敗",W818="")=TRUE,3,IF(AND(W818="敗",V818="")=TRUE,3,0)))))))</f>
        <v>0</v>
      </c>
      <c r="V818" s="95" t="str">
        <f>IF(L818="","",P818)</f>
        <v/>
      </c>
      <c r="W818" s="95" t="str">
        <f>IF(L820="","",P820)</f>
        <v/>
      </c>
      <c r="X818" s="95"/>
    </row>
    <row r="819" spans="1:24" ht="24">
      <c r="A819" s="5">
        <f>A815+1</f>
        <v>203</v>
      </c>
      <c r="B819" s="59"/>
      <c r="C819" s="60" t="str">
        <f>IF(B819="","",TEXT(B819,"(aaa)"))</f>
        <v/>
      </c>
      <c r="D819" s="89" t="s">
        <v>26</v>
      </c>
      <c r="E819" s="27" t="s">
        <v>32</v>
      </c>
      <c r="F819" s="89"/>
      <c r="G819" s="87" t="s">
        <v>28</v>
      </c>
      <c r="H819" s="37" t="s">
        <v>11</v>
      </c>
      <c r="I819" s="83" t="s">
        <v>20</v>
      </c>
      <c r="J819" s="84" t="s">
        <v>21</v>
      </c>
      <c r="K819" s="84" t="s">
        <v>22</v>
      </c>
      <c r="L819" s="85" t="s">
        <v>14</v>
      </c>
      <c r="M819" s="48"/>
      <c r="N819" s="1"/>
      <c r="O819" s="94" t="str">
        <f>IF(AND(O818="",O820="")=TRUE,"",V819/SUM(V819:X819)*100)</f>
        <v/>
      </c>
      <c r="P819" s="45" t="str">
        <f>IF(AND(L818="",L820="")=TRUE,"",V819&amp;"勝"&amp;W819&amp;"敗"&amp;X819&amp;"引")</f>
        <v/>
      </c>
      <c r="Q819" s="137"/>
      <c r="R819" s="138"/>
      <c r="S819" s="138"/>
      <c r="T819" s="139"/>
      <c r="U819" s="95"/>
      <c r="V819" s="95">
        <f>IF(U818=2,V815+1,IF(U818=0,0,V815))</f>
        <v>0</v>
      </c>
      <c r="W819" s="95">
        <f>IF(U818=3,W815+1,IF(U818=0,0,W815))</f>
        <v>0</v>
      </c>
      <c r="X819" s="95">
        <f>IF(U818=1,X815+1,X815)</f>
        <v>0</v>
      </c>
    </row>
    <row r="820" spans="1:24" ht="14.25" thickBot="1">
      <c r="A820" s="6"/>
      <c r="B820" s="7"/>
      <c r="C820" s="7"/>
      <c r="D820" s="75"/>
      <c r="E820" s="17"/>
      <c r="F820" s="91"/>
      <c r="G820" s="108">
        <v>10000</v>
      </c>
      <c r="H820" s="92">
        <v>0.1</v>
      </c>
      <c r="I820" s="56">
        <f>E820+F820</f>
        <v>0</v>
      </c>
      <c r="J820" s="57">
        <f>I820+H818</f>
        <v>0.08</v>
      </c>
      <c r="K820" s="57">
        <f>I820-H820</f>
        <v>-0.1</v>
      </c>
      <c r="L820" s="53"/>
      <c r="M820" s="53"/>
      <c r="N820" s="8"/>
      <c r="O820" s="8" t="str">
        <f>IF(L820&lt;&gt;"",IF(M820="○",100,IF(M820="×",-100,"")),"")</f>
        <v/>
      </c>
      <c r="P820" s="54" t="str">
        <f>IF(M820="○","勝",IF(M820="×","敗",""))</f>
        <v/>
      </c>
      <c r="U820" s="95"/>
      <c r="V820" s="95"/>
      <c r="W820" s="95"/>
      <c r="X820" s="95"/>
    </row>
    <row r="821" spans="1:24" ht="24">
      <c r="A821" s="26" t="s">
        <v>0</v>
      </c>
      <c r="B821" s="38" t="s">
        <v>33</v>
      </c>
      <c r="C821" s="38" t="s">
        <v>34</v>
      </c>
      <c r="D821" s="88" t="s">
        <v>26</v>
      </c>
      <c r="E821" s="25" t="s">
        <v>31</v>
      </c>
      <c r="F821" s="88" t="s">
        <v>27</v>
      </c>
      <c r="G821" s="86" t="s">
        <v>28</v>
      </c>
      <c r="H821" s="18" t="s">
        <v>10</v>
      </c>
      <c r="I821" s="41" t="s">
        <v>19</v>
      </c>
      <c r="J821" s="40" t="s">
        <v>21</v>
      </c>
      <c r="K821" s="40" t="s">
        <v>22</v>
      </c>
      <c r="L821" s="82" t="s">
        <v>14</v>
      </c>
      <c r="M821" s="36" t="s">
        <v>15</v>
      </c>
      <c r="N821" s="33" t="s">
        <v>16</v>
      </c>
      <c r="O821" s="33" t="s">
        <v>12</v>
      </c>
      <c r="P821" s="34" t="s">
        <v>13</v>
      </c>
      <c r="Q821" s="176"/>
      <c r="R821" s="138"/>
      <c r="S821" s="138"/>
      <c r="T821" s="139"/>
      <c r="U821" s="95"/>
      <c r="V821" s="95"/>
      <c r="W821" s="95"/>
      <c r="X821" s="95"/>
    </row>
    <row r="822" spans="1:24" ht="24">
      <c r="A822" s="4"/>
      <c r="B822" s="58"/>
      <c r="C822" s="58"/>
      <c r="D822" s="74"/>
      <c r="E822" s="16"/>
      <c r="F822" s="90"/>
      <c r="G822" s="42">
        <v>10000</v>
      </c>
      <c r="H822" s="30">
        <v>0.08</v>
      </c>
      <c r="I822" s="24">
        <f>E822+F822</f>
        <v>0</v>
      </c>
      <c r="J822" s="2">
        <f>I822-H822</f>
        <v>-0.08</v>
      </c>
      <c r="K822" s="2">
        <f>I822+H824</f>
        <v>0.1</v>
      </c>
      <c r="L822" s="47"/>
      <c r="M822" s="47"/>
      <c r="N822" s="1" t="str">
        <f>IF(M822="○",H822*G822,IF(M822="×",-H822*G822,""))</f>
        <v/>
      </c>
      <c r="O822" s="1" t="str">
        <f>IF(L822&lt;&gt;"",IF(M822="○",100,IF(M822="×",-100,"")),"")</f>
        <v/>
      </c>
      <c r="P822" s="45" t="str">
        <f>IF(M822="○","勝",IF(M822="×","敗",""))</f>
        <v/>
      </c>
      <c r="Q822" s="176"/>
      <c r="R822" s="142"/>
      <c r="S822" s="142"/>
      <c r="T822" s="139"/>
      <c r="U822" s="95">
        <f>IF(AND(V822="",W822="")=TRUE,0,IF(AND(V822="勝",W822="敗")=TRUE,1,IF(AND(W822="勝",V822="敗")=TRUE,1,IF(AND(V822="勝",W822="")=TRUE,2,IF(AND(W822="勝",V822="")=TRUE,2,IF(AND(V822="敗",W822="")=TRUE,3,IF(AND(W822="敗",V822="")=TRUE,3,0)))))))</f>
        <v>0</v>
      </c>
      <c r="V822" s="95" t="str">
        <f>IF(L822="","",P822)</f>
        <v/>
      </c>
      <c r="W822" s="95" t="str">
        <f>IF(L824="","",P824)</f>
        <v/>
      </c>
      <c r="X822" s="95"/>
    </row>
    <row r="823" spans="1:24" ht="24">
      <c r="A823" s="5">
        <f>A819+1</f>
        <v>204</v>
      </c>
      <c r="B823" s="59"/>
      <c r="C823" s="60" t="str">
        <f>IF(B823="","",TEXT(B823,"(aaa)"))</f>
        <v/>
      </c>
      <c r="D823" s="89" t="s">
        <v>26</v>
      </c>
      <c r="E823" s="27" t="s">
        <v>32</v>
      </c>
      <c r="F823" s="89"/>
      <c r="G823" s="87" t="s">
        <v>28</v>
      </c>
      <c r="H823" s="37" t="s">
        <v>11</v>
      </c>
      <c r="I823" s="83" t="s">
        <v>20</v>
      </c>
      <c r="J823" s="84" t="s">
        <v>21</v>
      </c>
      <c r="K823" s="84" t="s">
        <v>22</v>
      </c>
      <c r="L823" s="85" t="s">
        <v>14</v>
      </c>
      <c r="M823" s="48"/>
      <c r="N823" s="1"/>
      <c r="O823" s="94" t="str">
        <f>IF(AND(O822="",O824="")=TRUE,"",V823/SUM(V823:X823)*100)</f>
        <v/>
      </c>
      <c r="P823" s="45" t="str">
        <f>IF(AND(L822="",L824="")=TRUE,"",V823&amp;"勝"&amp;W823&amp;"敗"&amp;X823&amp;"引")</f>
        <v/>
      </c>
      <c r="Q823" s="137"/>
      <c r="R823" s="138"/>
      <c r="S823" s="138"/>
      <c r="T823" s="139"/>
      <c r="U823" s="95"/>
      <c r="V823" s="95">
        <f>IF(U822=2,V819+1,IF(U822=0,0,V819))</f>
        <v>0</v>
      </c>
      <c r="W823" s="95">
        <f>IF(U822=3,W819+1,IF(U822=0,0,W819))</f>
        <v>0</v>
      </c>
      <c r="X823" s="95">
        <f>IF(U822=1,X819+1,X819)</f>
        <v>0</v>
      </c>
    </row>
    <row r="824" spans="1:24" ht="14.25" thickBot="1">
      <c r="A824" s="6"/>
      <c r="B824" s="7"/>
      <c r="C824" s="7"/>
      <c r="D824" s="75"/>
      <c r="E824" s="17"/>
      <c r="F824" s="91"/>
      <c r="G824" s="108">
        <v>10000</v>
      </c>
      <c r="H824" s="92">
        <v>0.1</v>
      </c>
      <c r="I824" s="56">
        <f>E824+F824</f>
        <v>0</v>
      </c>
      <c r="J824" s="57">
        <f>I824+H822</f>
        <v>0.08</v>
      </c>
      <c r="K824" s="57">
        <f>I824-H824</f>
        <v>-0.1</v>
      </c>
      <c r="L824" s="53"/>
      <c r="M824" s="53"/>
      <c r="N824" s="8"/>
      <c r="O824" s="8" t="str">
        <f>IF(L824&lt;&gt;"",IF(M824="○",100,IF(M824="×",-100,"")),"")</f>
        <v/>
      </c>
      <c r="P824" s="54" t="str">
        <f>IF(M824="○","勝",IF(M824="×","敗",""))</f>
        <v/>
      </c>
      <c r="U824" s="95"/>
      <c r="V824" s="95"/>
      <c r="W824" s="95"/>
      <c r="X824" s="95"/>
    </row>
    <row r="825" spans="1:24" ht="24">
      <c r="A825" s="26" t="s">
        <v>0</v>
      </c>
      <c r="B825" s="38" t="s">
        <v>33</v>
      </c>
      <c r="C825" s="38" t="s">
        <v>34</v>
      </c>
      <c r="D825" s="88" t="s">
        <v>26</v>
      </c>
      <c r="E825" s="25" t="s">
        <v>31</v>
      </c>
      <c r="F825" s="88" t="s">
        <v>27</v>
      </c>
      <c r="G825" s="86" t="s">
        <v>28</v>
      </c>
      <c r="H825" s="18" t="s">
        <v>10</v>
      </c>
      <c r="I825" s="41" t="s">
        <v>19</v>
      </c>
      <c r="J825" s="40" t="s">
        <v>21</v>
      </c>
      <c r="K825" s="40" t="s">
        <v>22</v>
      </c>
      <c r="L825" s="82" t="s">
        <v>14</v>
      </c>
      <c r="M825" s="36" t="s">
        <v>15</v>
      </c>
      <c r="N825" s="33" t="s">
        <v>16</v>
      </c>
      <c r="O825" s="33" t="s">
        <v>12</v>
      </c>
      <c r="P825" s="34" t="s">
        <v>13</v>
      </c>
      <c r="Q825" s="176"/>
      <c r="R825" s="138"/>
      <c r="S825" s="138"/>
      <c r="T825" s="139"/>
      <c r="U825" s="95"/>
      <c r="V825" s="95"/>
      <c r="W825" s="95"/>
      <c r="X825" s="95"/>
    </row>
    <row r="826" spans="1:24" ht="24">
      <c r="A826" s="4"/>
      <c r="B826" s="58"/>
      <c r="C826" s="58"/>
      <c r="D826" s="74"/>
      <c r="E826" s="16"/>
      <c r="F826" s="90"/>
      <c r="G826" s="42">
        <v>10000</v>
      </c>
      <c r="H826" s="30">
        <v>0.08</v>
      </c>
      <c r="I826" s="24">
        <f>E826+F826</f>
        <v>0</v>
      </c>
      <c r="J826" s="2">
        <f>I826-H826</f>
        <v>-0.08</v>
      </c>
      <c r="K826" s="2">
        <f>I826+H828</f>
        <v>0.1</v>
      </c>
      <c r="L826" s="47"/>
      <c r="M826" s="47"/>
      <c r="N826" s="1" t="str">
        <f>IF(M826="○",H826*G826,IF(M826="×",-H826*G826,""))</f>
        <v/>
      </c>
      <c r="O826" s="1" t="str">
        <f>IF(L826&lt;&gt;"",IF(M826="○",100,IF(M826="×",-100,"")),"")</f>
        <v/>
      </c>
      <c r="P826" s="45" t="str">
        <f>IF(M826="○","勝",IF(M826="×","敗",""))</f>
        <v/>
      </c>
      <c r="Q826" s="176"/>
      <c r="R826" s="142"/>
      <c r="S826" s="142"/>
      <c r="T826" s="139"/>
      <c r="U826" s="95">
        <f>IF(AND(V826="",W826="")=TRUE,0,IF(AND(V826="勝",W826="敗")=TRUE,1,IF(AND(W826="勝",V826="敗")=TRUE,1,IF(AND(V826="勝",W826="")=TRUE,2,IF(AND(W826="勝",V826="")=TRUE,2,IF(AND(V826="敗",W826="")=TRUE,3,IF(AND(W826="敗",V826="")=TRUE,3,0)))))))</f>
        <v>0</v>
      </c>
      <c r="V826" s="95" t="str">
        <f>IF(L826="","",P826)</f>
        <v/>
      </c>
      <c r="W826" s="95" t="str">
        <f>IF(L828="","",P828)</f>
        <v/>
      </c>
      <c r="X826" s="95"/>
    </row>
    <row r="827" spans="1:24" ht="24">
      <c r="A827" s="5">
        <f>A823+1</f>
        <v>205</v>
      </c>
      <c r="B827" s="59"/>
      <c r="C827" s="60" t="str">
        <f>IF(B827="","",TEXT(B827,"(aaa)"))</f>
        <v/>
      </c>
      <c r="D827" s="89" t="s">
        <v>26</v>
      </c>
      <c r="E827" s="27" t="s">
        <v>32</v>
      </c>
      <c r="F827" s="89"/>
      <c r="G827" s="87" t="s">
        <v>28</v>
      </c>
      <c r="H827" s="37" t="s">
        <v>11</v>
      </c>
      <c r="I827" s="83" t="s">
        <v>20</v>
      </c>
      <c r="J827" s="84" t="s">
        <v>21</v>
      </c>
      <c r="K827" s="84" t="s">
        <v>22</v>
      </c>
      <c r="L827" s="85" t="s">
        <v>14</v>
      </c>
      <c r="M827" s="48"/>
      <c r="N827" s="1"/>
      <c r="O827" s="94" t="str">
        <f>IF(AND(O826="",O828="")=TRUE,"",V827/SUM(V827:X827)*100)</f>
        <v/>
      </c>
      <c r="P827" s="45" t="str">
        <f>IF(AND(L826="",L828="")=TRUE,"",V827&amp;"勝"&amp;W827&amp;"敗"&amp;X827&amp;"引")</f>
        <v/>
      </c>
      <c r="Q827" s="137"/>
      <c r="R827" s="138"/>
      <c r="S827" s="138"/>
      <c r="T827" s="139"/>
      <c r="U827" s="95"/>
      <c r="V827" s="95">
        <f>IF(U826=2,V823+1,IF(U826=0,0,V823))</f>
        <v>0</v>
      </c>
      <c r="W827" s="95">
        <f>IF(U826=3,W823+1,IF(U826=0,0,W823))</f>
        <v>0</v>
      </c>
      <c r="X827" s="95">
        <f>IF(U826=1,X823+1,X823)</f>
        <v>0</v>
      </c>
    </row>
    <row r="828" spans="1:24" ht="14.25" thickBot="1">
      <c r="A828" s="6"/>
      <c r="B828" s="7"/>
      <c r="C828" s="7"/>
      <c r="D828" s="75"/>
      <c r="E828" s="17"/>
      <c r="F828" s="91"/>
      <c r="G828" s="108">
        <v>10000</v>
      </c>
      <c r="H828" s="92">
        <v>0.1</v>
      </c>
      <c r="I828" s="56">
        <f>E828+F828</f>
        <v>0</v>
      </c>
      <c r="J828" s="57">
        <f>I828+H826</f>
        <v>0.08</v>
      </c>
      <c r="K828" s="57">
        <f>I828-H828</f>
        <v>-0.1</v>
      </c>
      <c r="L828" s="53"/>
      <c r="M828" s="53"/>
      <c r="N828" s="8"/>
      <c r="O828" s="8" t="str">
        <f>IF(L828&lt;&gt;"",IF(M828="○",100,IF(M828="×",-100,"")),"")</f>
        <v/>
      </c>
      <c r="P828" s="54" t="str">
        <f>IF(M828="○","勝",IF(M828="×","敗",""))</f>
        <v/>
      </c>
      <c r="U828" s="95"/>
      <c r="V828" s="95"/>
      <c r="W828" s="95"/>
      <c r="X828" s="95"/>
    </row>
    <row r="829" spans="1:24" ht="24">
      <c r="A829" s="26" t="s">
        <v>0</v>
      </c>
      <c r="B829" s="38" t="s">
        <v>33</v>
      </c>
      <c r="C829" s="38" t="s">
        <v>34</v>
      </c>
      <c r="D829" s="88" t="s">
        <v>26</v>
      </c>
      <c r="E829" s="25" t="s">
        <v>31</v>
      </c>
      <c r="F829" s="88" t="s">
        <v>27</v>
      </c>
      <c r="G829" s="86" t="s">
        <v>28</v>
      </c>
      <c r="H829" s="18" t="s">
        <v>10</v>
      </c>
      <c r="I829" s="41" t="s">
        <v>19</v>
      </c>
      <c r="J829" s="40" t="s">
        <v>21</v>
      </c>
      <c r="K829" s="40" t="s">
        <v>22</v>
      </c>
      <c r="L829" s="82" t="s">
        <v>14</v>
      </c>
      <c r="M829" s="36" t="s">
        <v>15</v>
      </c>
      <c r="N829" s="33" t="s">
        <v>16</v>
      </c>
      <c r="O829" s="33" t="s">
        <v>12</v>
      </c>
      <c r="P829" s="34" t="s">
        <v>13</v>
      </c>
      <c r="Q829" s="176"/>
      <c r="R829" s="138"/>
      <c r="S829" s="138"/>
      <c r="T829" s="139"/>
      <c r="U829" s="95"/>
      <c r="V829" s="95"/>
      <c r="W829" s="95"/>
      <c r="X829" s="95"/>
    </row>
    <row r="830" spans="1:24" ht="24">
      <c r="A830" s="4"/>
      <c r="B830" s="58"/>
      <c r="C830" s="58"/>
      <c r="D830" s="74"/>
      <c r="E830" s="16"/>
      <c r="F830" s="90"/>
      <c r="G830" s="42">
        <v>10000</v>
      </c>
      <c r="H830" s="30">
        <v>0.08</v>
      </c>
      <c r="I830" s="24">
        <f>E830+F830</f>
        <v>0</v>
      </c>
      <c r="J830" s="2">
        <f>I830-H830</f>
        <v>-0.08</v>
      </c>
      <c r="K830" s="2">
        <f>I830+H832</f>
        <v>0.1</v>
      </c>
      <c r="L830" s="47"/>
      <c r="M830" s="47"/>
      <c r="N830" s="1" t="str">
        <f>IF(M830="○",H830*G830,IF(M830="×",-H830*G830,""))</f>
        <v/>
      </c>
      <c r="O830" s="1" t="str">
        <f>IF(L830&lt;&gt;"",IF(M830="○",100,IF(M830="×",-100,"")),"")</f>
        <v/>
      </c>
      <c r="P830" s="45" t="str">
        <f>IF(M830="○","勝",IF(M830="×","敗",""))</f>
        <v/>
      </c>
      <c r="Q830" s="176"/>
      <c r="R830" s="142"/>
      <c r="S830" s="142"/>
      <c r="T830" s="139"/>
      <c r="U830" s="95">
        <f>IF(AND(V830="",W830="")=TRUE,0,IF(AND(V830="勝",W830="敗")=TRUE,1,IF(AND(W830="勝",V830="敗")=TRUE,1,IF(AND(V830="勝",W830="")=TRUE,2,IF(AND(W830="勝",V830="")=TRUE,2,IF(AND(V830="敗",W830="")=TRUE,3,IF(AND(W830="敗",V830="")=TRUE,3,0)))))))</f>
        <v>0</v>
      </c>
      <c r="V830" s="95" t="str">
        <f>IF(L830="","",P830)</f>
        <v/>
      </c>
      <c r="W830" s="95" t="str">
        <f>IF(L832="","",P832)</f>
        <v/>
      </c>
      <c r="X830" s="95"/>
    </row>
    <row r="831" spans="1:24" ht="24">
      <c r="A831" s="5">
        <f>A827+1</f>
        <v>206</v>
      </c>
      <c r="B831" s="59"/>
      <c r="C831" s="60" t="str">
        <f>IF(B831="","",TEXT(B831,"(aaa)"))</f>
        <v/>
      </c>
      <c r="D831" s="89" t="s">
        <v>26</v>
      </c>
      <c r="E831" s="27" t="s">
        <v>32</v>
      </c>
      <c r="F831" s="89"/>
      <c r="G831" s="87" t="s">
        <v>28</v>
      </c>
      <c r="H831" s="37" t="s">
        <v>11</v>
      </c>
      <c r="I831" s="83" t="s">
        <v>20</v>
      </c>
      <c r="J831" s="84" t="s">
        <v>21</v>
      </c>
      <c r="K831" s="84" t="s">
        <v>22</v>
      </c>
      <c r="L831" s="85" t="s">
        <v>14</v>
      </c>
      <c r="M831" s="48"/>
      <c r="N831" s="1"/>
      <c r="O831" s="94" t="str">
        <f>IF(AND(O830="",O832="")=TRUE,"",V831/SUM(V831:X831)*100)</f>
        <v/>
      </c>
      <c r="P831" s="45" t="str">
        <f>IF(AND(L830="",L832="")=TRUE,"",V831&amp;"勝"&amp;W831&amp;"敗"&amp;X831&amp;"引")</f>
        <v/>
      </c>
      <c r="Q831" s="137"/>
      <c r="R831" s="138"/>
      <c r="S831" s="138"/>
      <c r="T831" s="139"/>
      <c r="U831" s="95"/>
      <c r="V831" s="95">
        <f>IF(U830=2,V827+1,IF(U830=0,0,V827))</f>
        <v>0</v>
      </c>
      <c r="W831" s="95">
        <f>IF(U830=3,W827+1,IF(U830=0,0,W827))</f>
        <v>0</v>
      </c>
      <c r="X831" s="95">
        <f>IF(U830=1,X827+1,X827)</f>
        <v>0</v>
      </c>
    </row>
    <row r="832" spans="1:24" ht="14.25" thickBot="1">
      <c r="A832" s="6"/>
      <c r="B832" s="7"/>
      <c r="C832" s="7"/>
      <c r="D832" s="75"/>
      <c r="E832" s="17"/>
      <c r="F832" s="91"/>
      <c r="G832" s="108">
        <v>10000</v>
      </c>
      <c r="H832" s="92">
        <v>0.1</v>
      </c>
      <c r="I832" s="56">
        <f>E832+F832</f>
        <v>0</v>
      </c>
      <c r="J832" s="57">
        <f>I832+H830</f>
        <v>0.08</v>
      </c>
      <c r="K832" s="57">
        <f>I832-H832</f>
        <v>-0.1</v>
      </c>
      <c r="L832" s="53"/>
      <c r="M832" s="53"/>
      <c r="N832" s="8"/>
      <c r="O832" s="8" t="str">
        <f>IF(L832&lt;&gt;"",IF(M832="○",100,IF(M832="×",-100,"")),"")</f>
        <v/>
      </c>
      <c r="P832" s="54" t="str">
        <f>IF(M832="○","勝",IF(M832="×","敗",""))</f>
        <v/>
      </c>
      <c r="U832" s="95"/>
      <c r="V832" s="95"/>
      <c r="W832" s="95"/>
      <c r="X832" s="95"/>
    </row>
    <row r="833" spans="1:24" ht="24">
      <c r="A833" s="26" t="s">
        <v>0</v>
      </c>
      <c r="B833" s="38" t="s">
        <v>33</v>
      </c>
      <c r="C833" s="38" t="s">
        <v>34</v>
      </c>
      <c r="D833" s="88" t="s">
        <v>26</v>
      </c>
      <c r="E833" s="25" t="s">
        <v>31</v>
      </c>
      <c r="F833" s="88" t="s">
        <v>27</v>
      </c>
      <c r="G833" s="86" t="s">
        <v>28</v>
      </c>
      <c r="H833" s="18" t="s">
        <v>10</v>
      </c>
      <c r="I833" s="41" t="s">
        <v>19</v>
      </c>
      <c r="J833" s="40" t="s">
        <v>21</v>
      </c>
      <c r="K833" s="40" t="s">
        <v>22</v>
      </c>
      <c r="L833" s="82" t="s">
        <v>14</v>
      </c>
      <c r="M833" s="36" t="s">
        <v>15</v>
      </c>
      <c r="N833" s="33" t="s">
        <v>16</v>
      </c>
      <c r="O833" s="33" t="s">
        <v>12</v>
      </c>
      <c r="P833" s="34" t="s">
        <v>13</v>
      </c>
      <c r="Q833" s="176"/>
      <c r="R833" s="138"/>
      <c r="S833" s="138"/>
      <c r="T833" s="139"/>
      <c r="U833" s="95"/>
      <c r="V833" s="95"/>
      <c r="W833" s="95"/>
      <c r="X833" s="95"/>
    </row>
    <row r="834" spans="1:24" ht="24">
      <c r="A834" s="4"/>
      <c r="B834" s="58"/>
      <c r="C834" s="58"/>
      <c r="D834" s="74"/>
      <c r="E834" s="16"/>
      <c r="F834" s="90"/>
      <c r="G834" s="42">
        <v>10000</v>
      </c>
      <c r="H834" s="30">
        <v>0.08</v>
      </c>
      <c r="I834" s="24">
        <f>E834+F834</f>
        <v>0</v>
      </c>
      <c r="J834" s="2">
        <f>I834-H834</f>
        <v>-0.08</v>
      </c>
      <c r="K834" s="2">
        <f>I834+H836</f>
        <v>0.1</v>
      </c>
      <c r="L834" s="47"/>
      <c r="M834" s="47"/>
      <c r="N834" s="1" t="str">
        <f>IF(M834="○",H834*G834,IF(M834="×",-H834*G834,""))</f>
        <v/>
      </c>
      <c r="O834" s="1" t="str">
        <f>IF(L834&lt;&gt;"",IF(M834="○",100,IF(M834="×",-100,"")),"")</f>
        <v/>
      </c>
      <c r="P834" s="45" t="str">
        <f>IF(M834="○","勝",IF(M834="×","敗",""))</f>
        <v/>
      </c>
      <c r="Q834" s="176"/>
      <c r="R834" s="142"/>
      <c r="S834" s="142"/>
      <c r="T834" s="139"/>
      <c r="U834" s="95">
        <f>IF(AND(V834="",W834="")=TRUE,0,IF(AND(V834="勝",W834="敗")=TRUE,1,IF(AND(W834="勝",V834="敗")=TRUE,1,IF(AND(V834="勝",W834="")=TRUE,2,IF(AND(W834="勝",V834="")=TRUE,2,IF(AND(V834="敗",W834="")=TRUE,3,IF(AND(W834="敗",V834="")=TRUE,3,0)))))))</f>
        <v>0</v>
      </c>
      <c r="V834" s="95" t="str">
        <f>IF(L834="","",P834)</f>
        <v/>
      </c>
      <c r="W834" s="95" t="str">
        <f>IF(L836="","",P836)</f>
        <v/>
      </c>
      <c r="X834" s="95"/>
    </row>
    <row r="835" spans="1:24" ht="24">
      <c r="A835" s="5">
        <f>A831+1</f>
        <v>207</v>
      </c>
      <c r="B835" s="59"/>
      <c r="C835" s="60" t="str">
        <f>IF(B835="","",TEXT(B835,"(aaa)"))</f>
        <v/>
      </c>
      <c r="D835" s="89" t="s">
        <v>26</v>
      </c>
      <c r="E835" s="27" t="s">
        <v>32</v>
      </c>
      <c r="F835" s="89"/>
      <c r="G835" s="87" t="s">
        <v>28</v>
      </c>
      <c r="H835" s="37" t="s">
        <v>11</v>
      </c>
      <c r="I835" s="83" t="s">
        <v>20</v>
      </c>
      <c r="J835" s="84" t="s">
        <v>21</v>
      </c>
      <c r="K835" s="84" t="s">
        <v>22</v>
      </c>
      <c r="L835" s="85" t="s">
        <v>14</v>
      </c>
      <c r="M835" s="48"/>
      <c r="N835" s="1"/>
      <c r="O835" s="94" t="str">
        <f>IF(AND(O834="",O836="")=TRUE,"",V835/SUM(V835:X835)*100)</f>
        <v/>
      </c>
      <c r="P835" s="45" t="str">
        <f>IF(AND(L834="",L836="")=TRUE,"",V835&amp;"勝"&amp;W835&amp;"敗"&amp;X835&amp;"引")</f>
        <v/>
      </c>
      <c r="Q835" s="137"/>
      <c r="R835" s="138"/>
      <c r="S835" s="138"/>
      <c r="T835" s="139"/>
      <c r="U835" s="95"/>
      <c r="V835" s="95">
        <f>IF(U834=2,V831+1,IF(U834=0,0,V831))</f>
        <v>0</v>
      </c>
      <c r="W835" s="95">
        <f>IF(U834=3,W831+1,IF(U834=0,0,W831))</f>
        <v>0</v>
      </c>
      <c r="X835" s="95">
        <f>IF(U834=1,X831+1,X831)</f>
        <v>0</v>
      </c>
    </row>
    <row r="836" spans="1:24" ht="14.25" thickBot="1">
      <c r="A836" s="6"/>
      <c r="B836" s="7"/>
      <c r="C836" s="7"/>
      <c r="D836" s="75"/>
      <c r="E836" s="17"/>
      <c r="F836" s="91"/>
      <c r="G836" s="108">
        <v>10000</v>
      </c>
      <c r="H836" s="92">
        <v>0.1</v>
      </c>
      <c r="I836" s="56">
        <f>E836+F836</f>
        <v>0</v>
      </c>
      <c r="J836" s="57">
        <f>I836+H834</f>
        <v>0.08</v>
      </c>
      <c r="K836" s="57">
        <f>I836-H836</f>
        <v>-0.1</v>
      </c>
      <c r="L836" s="53"/>
      <c r="M836" s="53"/>
      <c r="N836" s="8"/>
      <c r="O836" s="8" t="str">
        <f>IF(L836&lt;&gt;"",IF(M836="○",100,IF(M836="×",-100,"")),"")</f>
        <v/>
      </c>
      <c r="P836" s="54" t="str">
        <f>IF(M836="○","勝",IF(M836="×","敗",""))</f>
        <v/>
      </c>
      <c r="U836" s="95"/>
      <c r="V836" s="95"/>
      <c r="W836" s="95"/>
      <c r="X836" s="95"/>
    </row>
    <row r="837" spans="1:24" ht="24">
      <c r="A837" s="26" t="s">
        <v>0</v>
      </c>
      <c r="B837" s="38" t="s">
        <v>33</v>
      </c>
      <c r="C837" s="38" t="s">
        <v>34</v>
      </c>
      <c r="D837" s="88" t="s">
        <v>26</v>
      </c>
      <c r="E837" s="25" t="s">
        <v>31</v>
      </c>
      <c r="F837" s="88" t="s">
        <v>27</v>
      </c>
      <c r="G837" s="86" t="s">
        <v>28</v>
      </c>
      <c r="H837" s="18" t="s">
        <v>10</v>
      </c>
      <c r="I837" s="41" t="s">
        <v>19</v>
      </c>
      <c r="J837" s="40" t="s">
        <v>21</v>
      </c>
      <c r="K837" s="40" t="s">
        <v>22</v>
      </c>
      <c r="L837" s="82" t="s">
        <v>14</v>
      </c>
      <c r="M837" s="36" t="s">
        <v>15</v>
      </c>
      <c r="N837" s="33" t="s">
        <v>16</v>
      </c>
      <c r="O837" s="33" t="s">
        <v>12</v>
      </c>
      <c r="P837" s="34" t="s">
        <v>13</v>
      </c>
      <c r="Q837" s="176"/>
      <c r="R837" s="138"/>
      <c r="S837" s="138"/>
      <c r="T837" s="139"/>
      <c r="U837" s="95"/>
      <c r="V837" s="95"/>
      <c r="W837" s="95"/>
      <c r="X837" s="95"/>
    </row>
    <row r="838" spans="1:24" ht="24">
      <c r="A838" s="4"/>
      <c r="B838" s="58"/>
      <c r="C838" s="58"/>
      <c r="D838" s="74"/>
      <c r="E838" s="16"/>
      <c r="F838" s="90"/>
      <c r="G838" s="42">
        <v>10000</v>
      </c>
      <c r="H838" s="30">
        <v>0.08</v>
      </c>
      <c r="I838" s="24">
        <f>E838+F838</f>
        <v>0</v>
      </c>
      <c r="J838" s="2">
        <f>I838-H838</f>
        <v>-0.08</v>
      </c>
      <c r="K838" s="2">
        <f>I838+H840</f>
        <v>0.1</v>
      </c>
      <c r="L838" s="47"/>
      <c r="M838" s="47"/>
      <c r="N838" s="1" t="str">
        <f>IF(M838="○",H838*G838,IF(M838="×",-H838*G838,""))</f>
        <v/>
      </c>
      <c r="O838" s="1" t="str">
        <f>IF(L838&lt;&gt;"",IF(M838="○",100,IF(M838="×",-100,"")),"")</f>
        <v/>
      </c>
      <c r="P838" s="45" t="str">
        <f>IF(M838="○","勝",IF(M838="×","敗",""))</f>
        <v/>
      </c>
      <c r="Q838" s="176"/>
      <c r="R838" s="142"/>
      <c r="S838" s="142"/>
      <c r="T838" s="139"/>
      <c r="U838" s="95">
        <f>IF(AND(V838="",W838="")=TRUE,0,IF(AND(V838="勝",W838="敗")=TRUE,1,IF(AND(W838="勝",V838="敗")=TRUE,1,IF(AND(V838="勝",W838="")=TRUE,2,IF(AND(W838="勝",V838="")=TRUE,2,IF(AND(V838="敗",W838="")=TRUE,3,IF(AND(W838="敗",V838="")=TRUE,3,0)))))))</f>
        <v>0</v>
      </c>
      <c r="V838" s="95" t="str">
        <f>IF(L838="","",P838)</f>
        <v/>
      </c>
      <c r="W838" s="95" t="str">
        <f>IF(L840="","",P840)</f>
        <v/>
      </c>
      <c r="X838" s="95"/>
    </row>
    <row r="839" spans="1:24" ht="24">
      <c r="A839" s="5">
        <f>A835+1</f>
        <v>208</v>
      </c>
      <c r="B839" s="59"/>
      <c r="C839" s="60" t="str">
        <f>IF(B839="","",TEXT(B839,"(aaa)"))</f>
        <v/>
      </c>
      <c r="D839" s="89" t="s">
        <v>26</v>
      </c>
      <c r="E839" s="27" t="s">
        <v>32</v>
      </c>
      <c r="F839" s="89"/>
      <c r="G839" s="87" t="s">
        <v>28</v>
      </c>
      <c r="H839" s="37" t="s">
        <v>11</v>
      </c>
      <c r="I839" s="83" t="s">
        <v>20</v>
      </c>
      <c r="J839" s="84" t="s">
        <v>21</v>
      </c>
      <c r="K839" s="84" t="s">
        <v>22</v>
      </c>
      <c r="L839" s="85" t="s">
        <v>14</v>
      </c>
      <c r="M839" s="48"/>
      <c r="N839" s="1"/>
      <c r="O839" s="94" t="str">
        <f>IF(AND(O838="",O840="")=TRUE,"",V839/SUM(V839:X839)*100)</f>
        <v/>
      </c>
      <c r="P839" s="45" t="str">
        <f>IF(AND(L838="",L840="")=TRUE,"",V839&amp;"勝"&amp;W839&amp;"敗"&amp;X839&amp;"引")</f>
        <v/>
      </c>
      <c r="Q839" s="137"/>
      <c r="R839" s="138"/>
      <c r="S839" s="138"/>
      <c r="T839" s="139"/>
      <c r="U839" s="95"/>
      <c r="V839" s="95">
        <f>IF(U838=2,V835+1,IF(U838=0,0,V835))</f>
        <v>0</v>
      </c>
      <c r="W839" s="95">
        <f>IF(U838=3,W835+1,IF(U838=0,0,W835))</f>
        <v>0</v>
      </c>
      <c r="X839" s="95">
        <f>IF(U838=1,X835+1,X835)</f>
        <v>0</v>
      </c>
    </row>
    <row r="840" spans="1:24" ht="14.25" thickBot="1">
      <c r="A840" s="6"/>
      <c r="B840" s="7"/>
      <c r="C840" s="7"/>
      <c r="D840" s="75"/>
      <c r="E840" s="17"/>
      <c r="F840" s="91"/>
      <c r="G840" s="108">
        <v>10000</v>
      </c>
      <c r="H840" s="92">
        <v>0.1</v>
      </c>
      <c r="I840" s="56">
        <f>E840+F840</f>
        <v>0</v>
      </c>
      <c r="J840" s="57">
        <f>I840+H838</f>
        <v>0.08</v>
      </c>
      <c r="K840" s="57">
        <f>I840-H840</f>
        <v>-0.1</v>
      </c>
      <c r="L840" s="53"/>
      <c r="M840" s="53"/>
      <c r="N840" s="8"/>
      <c r="O840" s="8" t="str">
        <f>IF(L840&lt;&gt;"",IF(M840="○",100,IF(M840="×",-100,"")),"")</f>
        <v/>
      </c>
      <c r="P840" s="54" t="str">
        <f>IF(M840="○","勝",IF(M840="×","敗",""))</f>
        <v/>
      </c>
      <c r="U840" s="95"/>
      <c r="V840" s="95"/>
      <c r="W840" s="95"/>
      <c r="X840" s="95"/>
    </row>
    <row r="841" spans="1:24" ht="24">
      <c r="A841" s="26" t="s">
        <v>0</v>
      </c>
      <c r="B841" s="38" t="s">
        <v>33</v>
      </c>
      <c r="C841" s="38" t="s">
        <v>34</v>
      </c>
      <c r="D841" s="88" t="s">
        <v>26</v>
      </c>
      <c r="E841" s="25" t="s">
        <v>31</v>
      </c>
      <c r="F841" s="88" t="s">
        <v>27</v>
      </c>
      <c r="G841" s="86" t="s">
        <v>28</v>
      </c>
      <c r="H841" s="18" t="s">
        <v>10</v>
      </c>
      <c r="I841" s="41" t="s">
        <v>19</v>
      </c>
      <c r="J841" s="40" t="s">
        <v>21</v>
      </c>
      <c r="K841" s="40" t="s">
        <v>22</v>
      </c>
      <c r="L841" s="82" t="s">
        <v>14</v>
      </c>
      <c r="M841" s="36" t="s">
        <v>15</v>
      </c>
      <c r="N841" s="33" t="s">
        <v>16</v>
      </c>
      <c r="O841" s="33" t="s">
        <v>12</v>
      </c>
      <c r="P841" s="34" t="s">
        <v>13</v>
      </c>
      <c r="Q841" s="176"/>
      <c r="R841" s="138"/>
      <c r="S841" s="138"/>
      <c r="T841" s="139"/>
      <c r="U841" s="95"/>
      <c r="V841" s="95"/>
      <c r="W841" s="95"/>
      <c r="X841" s="95"/>
    </row>
    <row r="842" spans="1:24" ht="24">
      <c r="A842" s="4"/>
      <c r="B842" s="58"/>
      <c r="C842" s="58"/>
      <c r="D842" s="74"/>
      <c r="E842" s="16"/>
      <c r="F842" s="90"/>
      <c r="G842" s="42">
        <v>10000</v>
      </c>
      <c r="H842" s="30">
        <v>0.08</v>
      </c>
      <c r="I842" s="24">
        <f>E842+F842</f>
        <v>0</v>
      </c>
      <c r="J842" s="2">
        <f>I842-H842</f>
        <v>-0.08</v>
      </c>
      <c r="K842" s="2">
        <f>I842+H844</f>
        <v>0.1</v>
      </c>
      <c r="L842" s="47"/>
      <c r="M842" s="47"/>
      <c r="N842" s="1" t="str">
        <f>IF(M842="○",H842*G842,IF(M842="×",-H842*G842,""))</f>
        <v/>
      </c>
      <c r="O842" s="1" t="str">
        <f>IF(L842&lt;&gt;"",IF(M842="○",100,IF(M842="×",-100,"")),"")</f>
        <v/>
      </c>
      <c r="P842" s="45" t="str">
        <f>IF(M842="○","勝",IF(M842="×","敗",""))</f>
        <v/>
      </c>
      <c r="Q842" s="176"/>
      <c r="R842" s="142"/>
      <c r="S842" s="142"/>
      <c r="T842" s="139"/>
      <c r="U842" s="95">
        <f>IF(AND(V842="",W842="")=TRUE,0,IF(AND(V842="勝",W842="敗")=TRUE,1,IF(AND(W842="勝",V842="敗")=TRUE,1,IF(AND(V842="勝",W842="")=TRUE,2,IF(AND(W842="勝",V842="")=TRUE,2,IF(AND(V842="敗",W842="")=TRUE,3,IF(AND(W842="敗",V842="")=TRUE,3,0)))))))</f>
        <v>0</v>
      </c>
      <c r="V842" s="95" t="str">
        <f>IF(L842="","",P842)</f>
        <v/>
      </c>
      <c r="W842" s="95" t="str">
        <f>IF(L844="","",P844)</f>
        <v/>
      </c>
      <c r="X842" s="95"/>
    </row>
    <row r="843" spans="1:24" ht="24">
      <c r="A843" s="5">
        <f>A839+1</f>
        <v>209</v>
      </c>
      <c r="B843" s="59"/>
      <c r="C843" s="60" t="str">
        <f>IF(B843="","",TEXT(B843,"(aaa)"))</f>
        <v/>
      </c>
      <c r="D843" s="89" t="s">
        <v>26</v>
      </c>
      <c r="E843" s="27" t="s">
        <v>32</v>
      </c>
      <c r="F843" s="89"/>
      <c r="G843" s="87" t="s">
        <v>28</v>
      </c>
      <c r="H843" s="37" t="s">
        <v>11</v>
      </c>
      <c r="I843" s="83" t="s">
        <v>20</v>
      </c>
      <c r="J843" s="84" t="s">
        <v>21</v>
      </c>
      <c r="K843" s="84" t="s">
        <v>22</v>
      </c>
      <c r="L843" s="85" t="s">
        <v>14</v>
      </c>
      <c r="M843" s="48"/>
      <c r="N843" s="1"/>
      <c r="O843" s="94" t="str">
        <f>IF(AND(O842="",O844="")=TRUE,"",V843/SUM(V843:X843)*100)</f>
        <v/>
      </c>
      <c r="P843" s="45" t="str">
        <f>IF(AND(L842="",L844="")=TRUE,"",V843&amp;"勝"&amp;W843&amp;"敗"&amp;X843&amp;"引")</f>
        <v/>
      </c>
      <c r="Q843" s="137"/>
      <c r="R843" s="138"/>
      <c r="S843" s="138"/>
      <c r="T843" s="139"/>
      <c r="U843" s="95"/>
      <c r="V843" s="95">
        <f>IF(U842=2,V839+1,IF(U842=0,0,V839))</f>
        <v>0</v>
      </c>
      <c r="W843" s="95">
        <f>IF(U842=3,W839+1,IF(U842=0,0,W839))</f>
        <v>0</v>
      </c>
      <c r="X843" s="95">
        <f>IF(U842=1,X839+1,X839)</f>
        <v>0</v>
      </c>
    </row>
    <row r="844" spans="1:24" ht="14.25" thickBot="1">
      <c r="A844" s="6"/>
      <c r="B844" s="7"/>
      <c r="C844" s="7"/>
      <c r="D844" s="75"/>
      <c r="E844" s="17"/>
      <c r="F844" s="91"/>
      <c r="G844" s="108">
        <v>10000</v>
      </c>
      <c r="H844" s="92">
        <v>0.1</v>
      </c>
      <c r="I844" s="56">
        <f>E844+F844</f>
        <v>0</v>
      </c>
      <c r="J844" s="57">
        <f>I844+H842</f>
        <v>0.08</v>
      </c>
      <c r="K844" s="57">
        <f>I844-H844</f>
        <v>-0.1</v>
      </c>
      <c r="L844" s="53"/>
      <c r="M844" s="53"/>
      <c r="N844" s="8"/>
      <c r="O844" s="8" t="str">
        <f>IF(L844&lt;&gt;"",IF(M844="○",100,IF(M844="×",-100,"")),"")</f>
        <v/>
      </c>
      <c r="P844" s="54" t="str">
        <f>IF(M844="○","勝",IF(M844="×","敗",""))</f>
        <v/>
      </c>
      <c r="U844" s="95"/>
      <c r="V844" s="95"/>
      <c r="W844" s="95"/>
      <c r="X844" s="95"/>
    </row>
    <row r="845" spans="1:24" ht="24">
      <c r="A845" s="26" t="s">
        <v>0</v>
      </c>
      <c r="B845" s="38" t="s">
        <v>33</v>
      </c>
      <c r="C845" s="38" t="s">
        <v>34</v>
      </c>
      <c r="D845" s="88" t="s">
        <v>26</v>
      </c>
      <c r="E845" s="25" t="s">
        <v>31</v>
      </c>
      <c r="F845" s="88" t="s">
        <v>27</v>
      </c>
      <c r="G845" s="86" t="s">
        <v>28</v>
      </c>
      <c r="H845" s="18" t="s">
        <v>10</v>
      </c>
      <c r="I845" s="41" t="s">
        <v>19</v>
      </c>
      <c r="J845" s="40" t="s">
        <v>21</v>
      </c>
      <c r="K845" s="40" t="s">
        <v>22</v>
      </c>
      <c r="L845" s="82" t="s">
        <v>14</v>
      </c>
      <c r="M845" s="36" t="s">
        <v>15</v>
      </c>
      <c r="N845" s="33" t="s">
        <v>16</v>
      </c>
      <c r="O845" s="33" t="s">
        <v>12</v>
      </c>
      <c r="P845" s="34" t="s">
        <v>13</v>
      </c>
      <c r="Q845" s="176"/>
      <c r="R845" s="138"/>
      <c r="S845" s="138"/>
      <c r="T845" s="139"/>
      <c r="U845" s="95"/>
      <c r="V845" s="95"/>
      <c r="W845" s="95"/>
      <c r="X845" s="95"/>
    </row>
    <row r="846" spans="1:24" ht="24">
      <c r="A846" s="4"/>
      <c r="B846" s="58"/>
      <c r="C846" s="58"/>
      <c r="D846" s="74"/>
      <c r="E846" s="16"/>
      <c r="F846" s="90"/>
      <c r="G846" s="42">
        <v>10000</v>
      </c>
      <c r="H846" s="30">
        <v>0.08</v>
      </c>
      <c r="I846" s="24">
        <f>E846+F846</f>
        <v>0</v>
      </c>
      <c r="J846" s="2">
        <f>I846-H846</f>
        <v>-0.08</v>
      </c>
      <c r="K846" s="2">
        <f>I846+H848</f>
        <v>0.1</v>
      </c>
      <c r="L846" s="47"/>
      <c r="M846" s="47"/>
      <c r="N846" s="1" t="str">
        <f>IF(M846="○",H846*G846,IF(M846="×",-H846*G846,""))</f>
        <v/>
      </c>
      <c r="O846" s="1" t="str">
        <f>IF(L846&lt;&gt;"",IF(M846="○",100,IF(M846="×",-100,"")),"")</f>
        <v/>
      </c>
      <c r="P846" s="45" t="str">
        <f>IF(M846="○","勝",IF(M846="×","敗",""))</f>
        <v/>
      </c>
      <c r="Q846" s="176"/>
      <c r="R846" s="142"/>
      <c r="S846" s="142"/>
      <c r="T846" s="139"/>
      <c r="U846" s="95">
        <f>IF(AND(V846="",W846="")=TRUE,0,IF(AND(V846="勝",W846="敗")=TRUE,1,IF(AND(W846="勝",V846="敗")=TRUE,1,IF(AND(V846="勝",W846="")=TRUE,2,IF(AND(W846="勝",V846="")=TRUE,2,IF(AND(V846="敗",W846="")=TRUE,3,IF(AND(W846="敗",V846="")=TRUE,3,0)))))))</f>
        <v>0</v>
      </c>
      <c r="V846" s="95" t="str">
        <f>IF(L846="","",P846)</f>
        <v/>
      </c>
      <c r="W846" s="95" t="str">
        <f>IF(L848="","",P848)</f>
        <v/>
      </c>
      <c r="X846" s="95"/>
    </row>
    <row r="847" spans="1:24" ht="24">
      <c r="A847" s="5">
        <f>A843+1</f>
        <v>210</v>
      </c>
      <c r="B847" s="59"/>
      <c r="C847" s="60" t="str">
        <f>IF(B847="","",TEXT(B847,"(aaa)"))</f>
        <v/>
      </c>
      <c r="D847" s="89" t="s">
        <v>26</v>
      </c>
      <c r="E847" s="27" t="s">
        <v>32</v>
      </c>
      <c r="F847" s="89"/>
      <c r="G847" s="87" t="s">
        <v>28</v>
      </c>
      <c r="H847" s="37" t="s">
        <v>11</v>
      </c>
      <c r="I847" s="83" t="s">
        <v>20</v>
      </c>
      <c r="J847" s="84" t="s">
        <v>21</v>
      </c>
      <c r="K847" s="84" t="s">
        <v>22</v>
      </c>
      <c r="L847" s="85" t="s">
        <v>14</v>
      </c>
      <c r="M847" s="48"/>
      <c r="N847" s="1"/>
      <c r="O847" s="94" t="str">
        <f>IF(AND(O846="",O848="")=TRUE,"",V847/SUM(V847:X847)*100)</f>
        <v/>
      </c>
      <c r="P847" s="45" t="str">
        <f>IF(AND(L846="",L848="")=TRUE,"",V847&amp;"勝"&amp;W847&amp;"敗"&amp;X847&amp;"引")</f>
        <v/>
      </c>
      <c r="Q847" s="137"/>
      <c r="R847" s="138"/>
      <c r="S847" s="138"/>
      <c r="T847" s="139"/>
      <c r="U847" s="95"/>
      <c r="V847" s="95">
        <f>IF(U846=2,V843+1,IF(U846=0,0,V843))</f>
        <v>0</v>
      </c>
      <c r="W847" s="95">
        <f>IF(U846=3,W843+1,IF(U846=0,0,W843))</f>
        <v>0</v>
      </c>
      <c r="X847" s="95">
        <f>IF(U846=1,X843+1,X843)</f>
        <v>0</v>
      </c>
    </row>
    <row r="848" spans="1:24" ht="14.25" thickBot="1">
      <c r="A848" s="6"/>
      <c r="B848" s="7"/>
      <c r="C848" s="7"/>
      <c r="D848" s="75"/>
      <c r="E848" s="17"/>
      <c r="F848" s="91"/>
      <c r="G848" s="108">
        <v>10000</v>
      </c>
      <c r="H848" s="92">
        <v>0.1</v>
      </c>
      <c r="I848" s="56">
        <f>E848+F848</f>
        <v>0</v>
      </c>
      <c r="J848" s="57">
        <f>I848+H846</f>
        <v>0.08</v>
      </c>
      <c r="K848" s="57">
        <f>I848-H848</f>
        <v>-0.1</v>
      </c>
      <c r="L848" s="53"/>
      <c r="M848" s="53"/>
      <c r="N848" s="8"/>
      <c r="O848" s="8" t="str">
        <f>IF(L848&lt;&gt;"",IF(M848="○",100,IF(M848="×",-100,"")),"")</f>
        <v/>
      </c>
      <c r="P848" s="54" t="str">
        <f>IF(M848="○","勝",IF(M848="×","敗",""))</f>
        <v/>
      </c>
      <c r="U848" s="95"/>
      <c r="V848" s="95"/>
      <c r="W848" s="95"/>
      <c r="X848" s="95"/>
    </row>
    <row r="849" spans="1:24" ht="24">
      <c r="A849" s="26" t="s">
        <v>0</v>
      </c>
      <c r="B849" s="38" t="s">
        <v>33</v>
      </c>
      <c r="C849" s="38" t="s">
        <v>34</v>
      </c>
      <c r="D849" s="88" t="s">
        <v>26</v>
      </c>
      <c r="E849" s="25" t="s">
        <v>31</v>
      </c>
      <c r="F849" s="88" t="s">
        <v>27</v>
      </c>
      <c r="G849" s="86" t="s">
        <v>28</v>
      </c>
      <c r="H849" s="18" t="s">
        <v>10</v>
      </c>
      <c r="I849" s="41" t="s">
        <v>19</v>
      </c>
      <c r="J849" s="40" t="s">
        <v>21</v>
      </c>
      <c r="K849" s="40" t="s">
        <v>22</v>
      </c>
      <c r="L849" s="82" t="s">
        <v>14</v>
      </c>
      <c r="M849" s="36" t="s">
        <v>15</v>
      </c>
      <c r="N849" s="33" t="s">
        <v>16</v>
      </c>
      <c r="O849" s="33" t="s">
        <v>12</v>
      </c>
      <c r="P849" s="34" t="s">
        <v>13</v>
      </c>
      <c r="Q849" s="176"/>
      <c r="R849" s="138"/>
      <c r="S849" s="138"/>
      <c r="T849" s="139"/>
      <c r="U849" s="95"/>
      <c r="V849" s="95"/>
      <c r="W849" s="95"/>
      <c r="X849" s="95"/>
    </row>
    <row r="850" spans="1:24" ht="24">
      <c r="A850" s="4"/>
      <c r="B850" s="58"/>
      <c r="C850" s="58"/>
      <c r="D850" s="74"/>
      <c r="E850" s="16"/>
      <c r="F850" s="90"/>
      <c r="G850" s="42">
        <v>10000</v>
      </c>
      <c r="H850" s="30">
        <v>0.08</v>
      </c>
      <c r="I850" s="24">
        <f>E850+F850</f>
        <v>0</v>
      </c>
      <c r="J850" s="2">
        <f>I850-H850</f>
        <v>-0.08</v>
      </c>
      <c r="K850" s="2">
        <f>I850+H852</f>
        <v>0.1</v>
      </c>
      <c r="L850" s="47"/>
      <c r="M850" s="47"/>
      <c r="N850" s="1" t="str">
        <f>IF(M850="○",H850*G850,IF(M850="×",-H850*G850,""))</f>
        <v/>
      </c>
      <c r="O850" s="1" t="str">
        <f>IF(L850&lt;&gt;"",IF(M850="○",100,IF(M850="×",-100,"")),"")</f>
        <v/>
      </c>
      <c r="P850" s="45" t="str">
        <f>IF(M850="○","勝",IF(M850="×","敗",""))</f>
        <v/>
      </c>
      <c r="Q850" s="176"/>
      <c r="R850" s="142"/>
      <c r="S850" s="142"/>
      <c r="T850" s="139"/>
      <c r="U850" s="95">
        <f>IF(AND(V850="",W850="")=TRUE,0,IF(AND(V850="勝",W850="敗")=TRUE,1,IF(AND(W850="勝",V850="敗")=TRUE,1,IF(AND(V850="勝",W850="")=TRUE,2,IF(AND(W850="勝",V850="")=TRUE,2,IF(AND(V850="敗",W850="")=TRUE,3,IF(AND(W850="敗",V850="")=TRUE,3,0)))))))</f>
        <v>0</v>
      </c>
      <c r="V850" s="95" t="str">
        <f>IF(L850="","",P850)</f>
        <v/>
      </c>
      <c r="W850" s="95" t="str">
        <f>IF(L852="","",P852)</f>
        <v/>
      </c>
      <c r="X850" s="95"/>
    </row>
    <row r="851" spans="1:24" ht="24">
      <c r="A851" s="5">
        <f>A847+1</f>
        <v>211</v>
      </c>
      <c r="B851" s="59"/>
      <c r="C851" s="60" t="str">
        <f>IF(B851="","",TEXT(B851,"(aaa)"))</f>
        <v/>
      </c>
      <c r="D851" s="89" t="s">
        <v>26</v>
      </c>
      <c r="E851" s="27" t="s">
        <v>32</v>
      </c>
      <c r="F851" s="89"/>
      <c r="G851" s="87" t="s">
        <v>28</v>
      </c>
      <c r="H851" s="37" t="s">
        <v>11</v>
      </c>
      <c r="I851" s="83" t="s">
        <v>20</v>
      </c>
      <c r="J851" s="84" t="s">
        <v>21</v>
      </c>
      <c r="K851" s="84" t="s">
        <v>22</v>
      </c>
      <c r="L851" s="85" t="s">
        <v>14</v>
      </c>
      <c r="M851" s="48"/>
      <c r="N851" s="1"/>
      <c r="O851" s="94" t="str">
        <f>IF(AND(O850="",O852="")=TRUE,"",V851/SUM(V851:X851)*100)</f>
        <v/>
      </c>
      <c r="P851" s="45" t="str">
        <f>IF(AND(L850="",L852="")=TRUE,"",V851&amp;"勝"&amp;W851&amp;"敗"&amp;X851&amp;"引")</f>
        <v/>
      </c>
      <c r="Q851" s="137"/>
      <c r="R851" s="138"/>
      <c r="S851" s="138"/>
      <c r="T851" s="139"/>
      <c r="U851" s="95"/>
      <c r="V851" s="95">
        <f>IF(U850=2,V847+1,IF(U850=0,0,V847))</f>
        <v>0</v>
      </c>
      <c r="W851" s="95">
        <f>IF(U850=3,W847+1,IF(U850=0,0,W847))</f>
        <v>0</v>
      </c>
      <c r="X851" s="95">
        <f>IF(U850=1,X847+1,X847)</f>
        <v>0</v>
      </c>
    </row>
    <row r="852" spans="1:24" ht="14.25" thickBot="1">
      <c r="A852" s="6"/>
      <c r="B852" s="7"/>
      <c r="C852" s="7"/>
      <c r="D852" s="75"/>
      <c r="E852" s="17"/>
      <c r="F852" s="91"/>
      <c r="G852" s="108">
        <v>10000</v>
      </c>
      <c r="H852" s="92">
        <v>0.1</v>
      </c>
      <c r="I852" s="56">
        <f>E852+F852</f>
        <v>0</v>
      </c>
      <c r="J852" s="57">
        <f>I852+H850</f>
        <v>0.08</v>
      </c>
      <c r="K852" s="57">
        <f>I852-H852</f>
        <v>-0.1</v>
      </c>
      <c r="L852" s="53"/>
      <c r="M852" s="53"/>
      <c r="N852" s="8"/>
      <c r="O852" s="8" t="str">
        <f>IF(L852&lt;&gt;"",IF(M852="○",100,IF(M852="×",-100,"")),"")</f>
        <v/>
      </c>
      <c r="P852" s="54" t="str">
        <f>IF(M852="○","勝",IF(M852="×","敗",""))</f>
        <v/>
      </c>
      <c r="U852" s="95"/>
      <c r="V852" s="95"/>
      <c r="W852" s="95"/>
      <c r="X852" s="95"/>
    </row>
    <row r="853" spans="1:24" ht="24">
      <c r="A853" s="26" t="s">
        <v>0</v>
      </c>
      <c r="B853" s="38" t="s">
        <v>33</v>
      </c>
      <c r="C853" s="38" t="s">
        <v>34</v>
      </c>
      <c r="D853" s="88" t="s">
        <v>26</v>
      </c>
      <c r="E853" s="25" t="s">
        <v>31</v>
      </c>
      <c r="F853" s="88" t="s">
        <v>27</v>
      </c>
      <c r="G853" s="86" t="s">
        <v>28</v>
      </c>
      <c r="H853" s="18" t="s">
        <v>10</v>
      </c>
      <c r="I853" s="41" t="s">
        <v>19</v>
      </c>
      <c r="J853" s="40" t="s">
        <v>21</v>
      </c>
      <c r="K853" s="40" t="s">
        <v>22</v>
      </c>
      <c r="L853" s="82" t="s">
        <v>14</v>
      </c>
      <c r="M853" s="36" t="s">
        <v>15</v>
      </c>
      <c r="N853" s="33" t="s">
        <v>16</v>
      </c>
      <c r="O853" s="33" t="s">
        <v>12</v>
      </c>
      <c r="P853" s="34" t="s">
        <v>13</v>
      </c>
      <c r="Q853" s="176"/>
      <c r="R853" s="138"/>
      <c r="S853" s="138"/>
      <c r="T853" s="139"/>
      <c r="U853" s="95"/>
      <c r="V853" s="95"/>
      <c r="W853" s="95"/>
      <c r="X853" s="95"/>
    </row>
    <row r="854" spans="1:24" ht="24">
      <c r="A854" s="4"/>
      <c r="B854" s="58"/>
      <c r="C854" s="58"/>
      <c r="D854" s="74"/>
      <c r="E854" s="16"/>
      <c r="F854" s="90"/>
      <c r="G854" s="42">
        <v>10000</v>
      </c>
      <c r="H854" s="30">
        <v>0.08</v>
      </c>
      <c r="I854" s="24">
        <f>E854+F854</f>
        <v>0</v>
      </c>
      <c r="J854" s="2">
        <f>I854-H854</f>
        <v>-0.08</v>
      </c>
      <c r="K854" s="2">
        <f>I854+H856</f>
        <v>0.1</v>
      </c>
      <c r="L854" s="47"/>
      <c r="M854" s="47"/>
      <c r="N854" s="1" t="str">
        <f>IF(M854="○",H854*G854,IF(M854="×",-H854*G854,""))</f>
        <v/>
      </c>
      <c r="O854" s="1" t="str">
        <f>IF(L854&lt;&gt;"",IF(M854="○",100,IF(M854="×",-100,"")),"")</f>
        <v/>
      </c>
      <c r="P854" s="45" t="str">
        <f>IF(M854="○","勝",IF(M854="×","敗",""))</f>
        <v/>
      </c>
      <c r="Q854" s="176"/>
      <c r="R854" s="142"/>
      <c r="S854" s="142"/>
      <c r="T854" s="139"/>
      <c r="U854" s="95">
        <f>IF(AND(V854="",W854="")=TRUE,0,IF(AND(V854="勝",W854="敗")=TRUE,1,IF(AND(W854="勝",V854="敗")=TRUE,1,IF(AND(V854="勝",W854="")=TRUE,2,IF(AND(W854="勝",V854="")=TRUE,2,IF(AND(V854="敗",W854="")=TRUE,3,IF(AND(W854="敗",V854="")=TRUE,3,0)))))))</f>
        <v>0</v>
      </c>
      <c r="V854" s="95" t="str">
        <f>IF(L854="","",P854)</f>
        <v/>
      </c>
      <c r="W854" s="95" t="str">
        <f>IF(L856="","",P856)</f>
        <v/>
      </c>
      <c r="X854" s="95"/>
    </row>
    <row r="855" spans="1:24" ht="24">
      <c r="A855" s="5">
        <f>A851+1</f>
        <v>212</v>
      </c>
      <c r="B855" s="59"/>
      <c r="C855" s="60" t="str">
        <f>IF(B855="","",TEXT(B855,"(aaa)"))</f>
        <v/>
      </c>
      <c r="D855" s="89" t="s">
        <v>26</v>
      </c>
      <c r="E855" s="27" t="s">
        <v>32</v>
      </c>
      <c r="F855" s="89"/>
      <c r="G855" s="87" t="s">
        <v>28</v>
      </c>
      <c r="H855" s="37" t="s">
        <v>11</v>
      </c>
      <c r="I855" s="83" t="s">
        <v>20</v>
      </c>
      <c r="J855" s="84" t="s">
        <v>21</v>
      </c>
      <c r="K855" s="84" t="s">
        <v>22</v>
      </c>
      <c r="L855" s="85" t="s">
        <v>14</v>
      </c>
      <c r="M855" s="48"/>
      <c r="N855" s="1"/>
      <c r="O855" s="94" t="str">
        <f>IF(AND(O854="",O856="")=TRUE,"",V855/SUM(V855:X855)*100)</f>
        <v/>
      </c>
      <c r="P855" s="45" t="str">
        <f>IF(AND(L854="",L856="")=TRUE,"",V855&amp;"勝"&amp;W855&amp;"敗"&amp;X855&amp;"引")</f>
        <v/>
      </c>
      <c r="Q855" s="137"/>
      <c r="R855" s="138"/>
      <c r="S855" s="138"/>
      <c r="T855" s="139"/>
      <c r="U855" s="95"/>
      <c r="V855" s="95">
        <f>IF(U854=2,V851+1,IF(U854=0,0,V851))</f>
        <v>0</v>
      </c>
      <c r="W855" s="95">
        <f>IF(U854=3,W851+1,IF(U854=0,0,W851))</f>
        <v>0</v>
      </c>
      <c r="X855" s="95">
        <f>IF(U854=1,X851+1,X851)</f>
        <v>0</v>
      </c>
    </row>
    <row r="856" spans="1:24" ht="14.25" thickBot="1">
      <c r="A856" s="6"/>
      <c r="B856" s="7"/>
      <c r="C856" s="7"/>
      <c r="D856" s="75"/>
      <c r="E856" s="17"/>
      <c r="F856" s="91"/>
      <c r="G856" s="108">
        <v>10000</v>
      </c>
      <c r="H856" s="92">
        <v>0.1</v>
      </c>
      <c r="I856" s="56">
        <f>E856+F856</f>
        <v>0</v>
      </c>
      <c r="J856" s="57">
        <f>I856+H854</f>
        <v>0.08</v>
      </c>
      <c r="K856" s="57">
        <f>I856-H856</f>
        <v>-0.1</v>
      </c>
      <c r="L856" s="53"/>
      <c r="M856" s="53"/>
      <c r="N856" s="8"/>
      <c r="O856" s="8" t="str">
        <f>IF(L856&lt;&gt;"",IF(M856="○",100,IF(M856="×",-100,"")),"")</f>
        <v/>
      </c>
      <c r="P856" s="54" t="str">
        <f>IF(M856="○","勝",IF(M856="×","敗",""))</f>
        <v/>
      </c>
      <c r="U856" s="95"/>
      <c r="V856" s="95"/>
      <c r="W856" s="95"/>
      <c r="X856" s="95"/>
    </row>
    <row r="857" spans="1:24" ht="24">
      <c r="A857" s="26" t="s">
        <v>0</v>
      </c>
      <c r="B857" s="38" t="s">
        <v>33</v>
      </c>
      <c r="C857" s="38" t="s">
        <v>34</v>
      </c>
      <c r="D857" s="88" t="s">
        <v>26</v>
      </c>
      <c r="E857" s="25" t="s">
        <v>31</v>
      </c>
      <c r="F857" s="88" t="s">
        <v>27</v>
      </c>
      <c r="G857" s="86" t="s">
        <v>28</v>
      </c>
      <c r="H857" s="18" t="s">
        <v>10</v>
      </c>
      <c r="I857" s="41" t="s">
        <v>19</v>
      </c>
      <c r="J857" s="40" t="s">
        <v>21</v>
      </c>
      <c r="K857" s="40" t="s">
        <v>22</v>
      </c>
      <c r="L857" s="82" t="s">
        <v>14</v>
      </c>
      <c r="M857" s="36" t="s">
        <v>15</v>
      </c>
      <c r="N857" s="33" t="s">
        <v>16</v>
      </c>
      <c r="O857" s="33" t="s">
        <v>12</v>
      </c>
      <c r="P857" s="34" t="s">
        <v>13</v>
      </c>
      <c r="Q857" s="176"/>
      <c r="R857" s="138"/>
      <c r="S857" s="138"/>
      <c r="T857" s="139"/>
      <c r="U857" s="95"/>
      <c r="V857" s="95"/>
      <c r="W857" s="95"/>
      <c r="X857" s="95"/>
    </row>
    <row r="858" spans="1:24" ht="24">
      <c r="A858" s="4"/>
      <c r="B858" s="58"/>
      <c r="C858" s="58"/>
      <c r="D858" s="74"/>
      <c r="E858" s="16"/>
      <c r="F858" s="90"/>
      <c r="G858" s="42">
        <v>10000</v>
      </c>
      <c r="H858" s="30">
        <v>0.08</v>
      </c>
      <c r="I858" s="24">
        <f>E858+F858</f>
        <v>0</v>
      </c>
      <c r="J858" s="2">
        <f>I858-H858</f>
        <v>-0.08</v>
      </c>
      <c r="K858" s="2">
        <f>I858+H860</f>
        <v>0.1</v>
      </c>
      <c r="L858" s="47"/>
      <c r="M858" s="47"/>
      <c r="N858" s="1" t="str">
        <f>IF(M858="○",H858*G858,IF(M858="×",-H858*G858,""))</f>
        <v/>
      </c>
      <c r="O858" s="1" t="str">
        <f>IF(L858&lt;&gt;"",IF(M858="○",100,IF(M858="×",-100,"")),"")</f>
        <v/>
      </c>
      <c r="P858" s="45" t="str">
        <f>IF(M858="○","勝",IF(M858="×","敗",""))</f>
        <v/>
      </c>
      <c r="Q858" s="176"/>
      <c r="R858" s="142"/>
      <c r="S858" s="142"/>
      <c r="T858" s="139"/>
      <c r="U858" s="95">
        <f>IF(AND(V858="",W858="")=TRUE,0,IF(AND(V858="勝",W858="敗")=TRUE,1,IF(AND(W858="勝",V858="敗")=TRUE,1,IF(AND(V858="勝",W858="")=TRUE,2,IF(AND(W858="勝",V858="")=TRUE,2,IF(AND(V858="敗",W858="")=TRUE,3,IF(AND(W858="敗",V858="")=TRUE,3,0)))))))</f>
        <v>0</v>
      </c>
      <c r="V858" s="95" t="str">
        <f>IF(L858="","",P858)</f>
        <v/>
      </c>
      <c r="W858" s="95" t="str">
        <f>IF(L860="","",P860)</f>
        <v/>
      </c>
      <c r="X858" s="95"/>
    </row>
    <row r="859" spans="1:24" ht="24">
      <c r="A859" s="5">
        <f>A855+1</f>
        <v>213</v>
      </c>
      <c r="B859" s="59"/>
      <c r="C859" s="60" t="str">
        <f>IF(B859="","",TEXT(B859,"(aaa)"))</f>
        <v/>
      </c>
      <c r="D859" s="89" t="s">
        <v>26</v>
      </c>
      <c r="E859" s="27" t="s">
        <v>32</v>
      </c>
      <c r="F859" s="89"/>
      <c r="G859" s="87" t="s">
        <v>28</v>
      </c>
      <c r="H859" s="37" t="s">
        <v>11</v>
      </c>
      <c r="I859" s="83" t="s">
        <v>20</v>
      </c>
      <c r="J859" s="84" t="s">
        <v>21</v>
      </c>
      <c r="K859" s="84" t="s">
        <v>22</v>
      </c>
      <c r="L859" s="85" t="s">
        <v>14</v>
      </c>
      <c r="M859" s="48"/>
      <c r="N859" s="1"/>
      <c r="O859" s="94" t="str">
        <f>IF(AND(O858="",O860="")=TRUE,"",V859/SUM(V859:X859)*100)</f>
        <v/>
      </c>
      <c r="P859" s="45" t="str">
        <f>IF(AND(L858="",L860="")=TRUE,"",V859&amp;"勝"&amp;W859&amp;"敗"&amp;X859&amp;"引")</f>
        <v/>
      </c>
      <c r="Q859" s="137"/>
      <c r="R859" s="138"/>
      <c r="S859" s="138"/>
      <c r="T859" s="139"/>
      <c r="U859" s="95"/>
      <c r="V859" s="95">
        <f>IF(U858=2,V855+1,IF(U858=0,0,V855))</f>
        <v>0</v>
      </c>
      <c r="W859" s="95">
        <f>IF(U858=3,W855+1,IF(U858=0,0,W855))</f>
        <v>0</v>
      </c>
      <c r="X859" s="95">
        <f>IF(U858=1,X855+1,X855)</f>
        <v>0</v>
      </c>
    </row>
    <row r="860" spans="1:24" ht="14.25" thickBot="1">
      <c r="A860" s="6"/>
      <c r="B860" s="7"/>
      <c r="C860" s="7"/>
      <c r="D860" s="75"/>
      <c r="E860" s="17"/>
      <c r="F860" s="91"/>
      <c r="G860" s="108">
        <v>10000</v>
      </c>
      <c r="H860" s="92">
        <v>0.1</v>
      </c>
      <c r="I860" s="56">
        <f>E860+F860</f>
        <v>0</v>
      </c>
      <c r="J860" s="57">
        <f>I860+H858</f>
        <v>0.08</v>
      </c>
      <c r="K860" s="57">
        <f>I860-H860</f>
        <v>-0.1</v>
      </c>
      <c r="L860" s="53"/>
      <c r="M860" s="53"/>
      <c r="N860" s="8"/>
      <c r="O860" s="8" t="str">
        <f>IF(L860&lt;&gt;"",IF(M860="○",100,IF(M860="×",-100,"")),"")</f>
        <v/>
      </c>
      <c r="P860" s="54" t="str">
        <f>IF(M860="○","勝",IF(M860="×","敗",""))</f>
        <v/>
      </c>
      <c r="U860" s="95"/>
      <c r="V860" s="95"/>
      <c r="W860" s="95"/>
      <c r="X860" s="95"/>
    </row>
    <row r="861" spans="1:24" ht="24">
      <c r="A861" s="26" t="s">
        <v>0</v>
      </c>
      <c r="B861" s="38" t="s">
        <v>33</v>
      </c>
      <c r="C861" s="38" t="s">
        <v>34</v>
      </c>
      <c r="D861" s="88" t="s">
        <v>26</v>
      </c>
      <c r="E861" s="25" t="s">
        <v>31</v>
      </c>
      <c r="F861" s="88" t="s">
        <v>27</v>
      </c>
      <c r="G861" s="86" t="s">
        <v>28</v>
      </c>
      <c r="H861" s="18" t="s">
        <v>10</v>
      </c>
      <c r="I861" s="41" t="s">
        <v>19</v>
      </c>
      <c r="J861" s="40" t="s">
        <v>21</v>
      </c>
      <c r="K861" s="40" t="s">
        <v>22</v>
      </c>
      <c r="L861" s="82" t="s">
        <v>14</v>
      </c>
      <c r="M861" s="36" t="s">
        <v>15</v>
      </c>
      <c r="N861" s="33" t="s">
        <v>16</v>
      </c>
      <c r="O861" s="33" t="s">
        <v>12</v>
      </c>
      <c r="P861" s="34" t="s">
        <v>13</v>
      </c>
      <c r="Q861" s="176"/>
      <c r="R861" s="138"/>
      <c r="S861" s="138"/>
      <c r="T861" s="139"/>
      <c r="U861" s="95"/>
      <c r="V861" s="95"/>
      <c r="W861" s="95"/>
      <c r="X861" s="95"/>
    </row>
    <row r="862" spans="1:24" ht="24">
      <c r="A862" s="4"/>
      <c r="B862" s="58"/>
      <c r="C862" s="58"/>
      <c r="D862" s="74"/>
      <c r="E862" s="16"/>
      <c r="F862" s="90"/>
      <c r="G862" s="42">
        <v>10000</v>
      </c>
      <c r="H862" s="30">
        <v>0.08</v>
      </c>
      <c r="I862" s="24">
        <f>E862+F862</f>
        <v>0</v>
      </c>
      <c r="J862" s="2">
        <f>I862-H862</f>
        <v>-0.08</v>
      </c>
      <c r="K862" s="2">
        <f>I862+H864</f>
        <v>0.1</v>
      </c>
      <c r="L862" s="47"/>
      <c r="M862" s="47"/>
      <c r="N862" s="1" t="str">
        <f>IF(M862="○",H862*G862,IF(M862="×",-H862*G862,""))</f>
        <v/>
      </c>
      <c r="O862" s="1" t="str">
        <f>IF(L862&lt;&gt;"",IF(M862="○",100,IF(M862="×",-100,"")),"")</f>
        <v/>
      </c>
      <c r="P862" s="45" t="str">
        <f>IF(M862="○","勝",IF(M862="×","敗",""))</f>
        <v/>
      </c>
      <c r="Q862" s="176"/>
      <c r="R862" s="142"/>
      <c r="S862" s="142"/>
      <c r="T862" s="139"/>
      <c r="U862" s="95">
        <f>IF(AND(V862="",W862="")=TRUE,0,IF(AND(V862="勝",W862="敗")=TRUE,1,IF(AND(W862="勝",V862="敗")=TRUE,1,IF(AND(V862="勝",W862="")=TRUE,2,IF(AND(W862="勝",V862="")=TRUE,2,IF(AND(V862="敗",W862="")=TRUE,3,IF(AND(W862="敗",V862="")=TRUE,3,0)))))))</f>
        <v>0</v>
      </c>
      <c r="V862" s="95" t="str">
        <f>IF(L862="","",P862)</f>
        <v/>
      </c>
      <c r="W862" s="95" t="str">
        <f>IF(L864="","",P864)</f>
        <v/>
      </c>
      <c r="X862" s="95"/>
    </row>
    <row r="863" spans="1:24" ht="24">
      <c r="A863" s="5">
        <f>A859+1</f>
        <v>214</v>
      </c>
      <c r="B863" s="59"/>
      <c r="C863" s="60" t="str">
        <f>IF(B863="","",TEXT(B863,"(aaa)"))</f>
        <v/>
      </c>
      <c r="D863" s="89" t="s">
        <v>26</v>
      </c>
      <c r="E863" s="27" t="s">
        <v>32</v>
      </c>
      <c r="F863" s="89"/>
      <c r="G863" s="87" t="s">
        <v>28</v>
      </c>
      <c r="H863" s="37" t="s">
        <v>11</v>
      </c>
      <c r="I863" s="83" t="s">
        <v>20</v>
      </c>
      <c r="J863" s="84" t="s">
        <v>21</v>
      </c>
      <c r="K863" s="84" t="s">
        <v>22</v>
      </c>
      <c r="L863" s="85" t="s">
        <v>14</v>
      </c>
      <c r="M863" s="48"/>
      <c r="N863" s="1"/>
      <c r="O863" s="94" t="str">
        <f>IF(AND(O862="",O864="")=TRUE,"",V863/SUM(V863:X863)*100)</f>
        <v/>
      </c>
      <c r="P863" s="45" t="str">
        <f>IF(AND(L862="",L864="")=TRUE,"",V863&amp;"勝"&amp;W863&amp;"敗"&amp;X863&amp;"引")</f>
        <v/>
      </c>
      <c r="Q863" s="137"/>
      <c r="R863" s="138"/>
      <c r="S863" s="138"/>
      <c r="T863" s="139"/>
      <c r="U863" s="95"/>
      <c r="V863" s="95">
        <f>IF(U862=2,V859+1,IF(U862=0,0,V859))</f>
        <v>0</v>
      </c>
      <c r="W863" s="95">
        <f>IF(U862=3,W859+1,IF(U862=0,0,W859))</f>
        <v>0</v>
      </c>
      <c r="X863" s="95">
        <f>IF(U862=1,X859+1,X859)</f>
        <v>0</v>
      </c>
    </row>
    <row r="864" spans="1:24" ht="14.25" thickBot="1">
      <c r="A864" s="6"/>
      <c r="B864" s="7"/>
      <c r="C864" s="7"/>
      <c r="D864" s="75"/>
      <c r="E864" s="17"/>
      <c r="F864" s="91"/>
      <c r="G864" s="108">
        <v>10000</v>
      </c>
      <c r="H864" s="92">
        <v>0.1</v>
      </c>
      <c r="I864" s="56">
        <f>E864+F864</f>
        <v>0</v>
      </c>
      <c r="J864" s="57">
        <f>I864+H862</f>
        <v>0.08</v>
      </c>
      <c r="K864" s="57">
        <f>I864-H864</f>
        <v>-0.1</v>
      </c>
      <c r="L864" s="53"/>
      <c r="M864" s="53"/>
      <c r="N864" s="8"/>
      <c r="O864" s="8" t="str">
        <f>IF(L864&lt;&gt;"",IF(M864="○",100,IF(M864="×",-100,"")),"")</f>
        <v/>
      </c>
      <c r="P864" s="54" t="str">
        <f>IF(M864="○","勝",IF(M864="×","敗",""))</f>
        <v/>
      </c>
      <c r="U864" s="95"/>
      <c r="V864" s="95"/>
      <c r="W864" s="95"/>
      <c r="X864" s="95"/>
    </row>
    <row r="865" spans="1:24" ht="24">
      <c r="A865" s="26" t="s">
        <v>0</v>
      </c>
      <c r="B865" s="38" t="s">
        <v>33</v>
      </c>
      <c r="C865" s="38" t="s">
        <v>34</v>
      </c>
      <c r="D865" s="88" t="s">
        <v>26</v>
      </c>
      <c r="E865" s="25" t="s">
        <v>31</v>
      </c>
      <c r="F865" s="88" t="s">
        <v>27</v>
      </c>
      <c r="G865" s="86" t="s">
        <v>28</v>
      </c>
      <c r="H865" s="18" t="s">
        <v>10</v>
      </c>
      <c r="I865" s="41" t="s">
        <v>19</v>
      </c>
      <c r="J865" s="40" t="s">
        <v>21</v>
      </c>
      <c r="K865" s="40" t="s">
        <v>22</v>
      </c>
      <c r="L865" s="82" t="s">
        <v>14</v>
      </c>
      <c r="M865" s="36" t="s">
        <v>15</v>
      </c>
      <c r="N865" s="33" t="s">
        <v>16</v>
      </c>
      <c r="O865" s="33" t="s">
        <v>12</v>
      </c>
      <c r="P865" s="34" t="s">
        <v>13</v>
      </c>
      <c r="Q865" s="176"/>
      <c r="R865" s="138"/>
      <c r="S865" s="138"/>
      <c r="T865" s="139"/>
      <c r="U865" s="95"/>
      <c r="V865" s="95"/>
      <c r="W865" s="95"/>
      <c r="X865" s="95"/>
    </row>
    <row r="866" spans="1:24" ht="24">
      <c r="A866" s="4"/>
      <c r="B866" s="58"/>
      <c r="C866" s="58"/>
      <c r="D866" s="74"/>
      <c r="E866" s="16"/>
      <c r="F866" s="90"/>
      <c r="G866" s="42">
        <v>10000</v>
      </c>
      <c r="H866" s="30">
        <v>0.08</v>
      </c>
      <c r="I866" s="24">
        <f>E866+F866</f>
        <v>0</v>
      </c>
      <c r="J866" s="2">
        <f>I866-H866</f>
        <v>-0.08</v>
      </c>
      <c r="K866" s="2">
        <f>I866+H868</f>
        <v>0.1</v>
      </c>
      <c r="L866" s="47"/>
      <c r="M866" s="47"/>
      <c r="N866" s="1" t="str">
        <f>IF(M866="○",H866*G866,IF(M866="×",-H866*G866,""))</f>
        <v/>
      </c>
      <c r="O866" s="1" t="str">
        <f>IF(L866&lt;&gt;"",IF(M866="○",100,IF(M866="×",-100,"")),"")</f>
        <v/>
      </c>
      <c r="P866" s="45" t="str">
        <f>IF(M866="○","勝",IF(M866="×","敗",""))</f>
        <v/>
      </c>
      <c r="Q866" s="176"/>
      <c r="R866" s="142"/>
      <c r="S866" s="142"/>
      <c r="T866" s="139"/>
      <c r="U866" s="95">
        <f>IF(AND(V866="",W866="")=TRUE,0,IF(AND(V866="勝",W866="敗")=TRUE,1,IF(AND(W866="勝",V866="敗")=TRUE,1,IF(AND(V866="勝",W866="")=TRUE,2,IF(AND(W866="勝",V866="")=TRUE,2,IF(AND(V866="敗",W866="")=TRUE,3,IF(AND(W866="敗",V866="")=TRUE,3,0)))))))</f>
        <v>0</v>
      </c>
      <c r="V866" s="95" t="str">
        <f>IF(L866="","",P866)</f>
        <v/>
      </c>
      <c r="W866" s="95" t="str">
        <f>IF(L868="","",P868)</f>
        <v/>
      </c>
      <c r="X866" s="95"/>
    </row>
    <row r="867" spans="1:24" ht="24">
      <c r="A867" s="5">
        <f>A863+1</f>
        <v>215</v>
      </c>
      <c r="B867" s="59"/>
      <c r="C867" s="60" t="str">
        <f>IF(B867="","",TEXT(B867,"(aaa)"))</f>
        <v/>
      </c>
      <c r="D867" s="89" t="s">
        <v>26</v>
      </c>
      <c r="E867" s="27" t="s">
        <v>32</v>
      </c>
      <c r="F867" s="89"/>
      <c r="G867" s="87" t="s">
        <v>28</v>
      </c>
      <c r="H867" s="37" t="s">
        <v>11</v>
      </c>
      <c r="I867" s="83" t="s">
        <v>20</v>
      </c>
      <c r="J867" s="84" t="s">
        <v>21</v>
      </c>
      <c r="K867" s="84" t="s">
        <v>22</v>
      </c>
      <c r="L867" s="85" t="s">
        <v>14</v>
      </c>
      <c r="M867" s="48"/>
      <c r="N867" s="1"/>
      <c r="O867" s="94" t="str">
        <f>IF(AND(O866="",O868="")=TRUE,"",V867/SUM(V867:X867)*100)</f>
        <v/>
      </c>
      <c r="P867" s="45" t="str">
        <f>IF(AND(L866="",L868="")=TRUE,"",V867&amp;"勝"&amp;W867&amp;"敗"&amp;X867&amp;"引")</f>
        <v/>
      </c>
      <c r="Q867" s="137"/>
      <c r="R867" s="138"/>
      <c r="S867" s="138"/>
      <c r="T867" s="139"/>
      <c r="U867" s="95"/>
      <c r="V867" s="95">
        <f>IF(U866=2,V863+1,IF(U866=0,0,V863))</f>
        <v>0</v>
      </c>
      <c r="W867" s="95">
        <f>IF(U866=3,W863+1,IF(U866=0,0,W863))</f>
        <v>0</v>
      </c>
      <c r="X867" s="95">
        <f>IF(U866=1,X863+1,X863)</f>
        <v>0</v>
      </c>
    </row>
    <row r="868" spans="1:24" ht="14.25" thickBot="1">
      <c r="A868" s="6"/>
      <c r="B868" s="7"/>
      <c r="C868" s="7"/>
      <c r="D868" s="75"/>
      <c r="E868" s="17"/>
      <c r="F868" s="91"/>
      <c r="G868" s="108">
        <v>10000</v>
      </c>
      <c r="H868" s="92">
        <v>0.1</v>
      </c>
      <c r="I868" s="56">
        <f>E868+F868</f>
        <v>0</v>
      </c>
      <c r="J868" s="57">
        <f>I868+H866</f>
        <v>0.08</v>
      </c>
      <c r="K868" s="57">
        <f>I868-H868</f>
        <v>-0.1</v>
      </c>
      <c r="L868" s="53"/>
      <c r="M868" s="53"/>
      <c r="N868" s="8"/>
      <c r="O868" s="8" t="str">
        <f>IF(L868&lt;&gt;"",IF(M868="○",100,IF(M868="×",-100,"")),"")</f>
        <v/>
      </c>
      <c r="P868" s="54" t="str">
        <f>IF(M868="○","勝",IF(M868="×","敗",""))</f>
        <v/>
      </c>
      <c r="U868" s="95"/>
      <c r="V868" s="95"/>
      <c r="W868" s="95"/>
      <c r="X868" s="95"/>
    </row>
    <row r="869" spans="1:24" ht="24">
      <c r="A869" s="26" t="s">
        <v>0</v>
      </c>
      <c r="B869" s="38" t="s">
        <v>33</v>
      </c>
      <c r="C869" s="38" t="s">
        <v>34</v>
      </c>
      <c r="D869" s="88" t="s">
        <v>26</v>
      </c>
      <c r="E869" s="25" t="s">
        <v>31</v>
      </c>
      <c r="F869" s="88" t="s">
        <v>27</v>
      </c>
      <c r="G869" s="86" t="s">
        <v>28</v>
      </c>
      <c r="H869" s="18" t="s">
        <v>10</v>
      </c>
      <c r="I869" s="41" t="s">
        <v>19</v>
      </c>
      <c r="J869" s="40" t="s">
        <v>21</v>
      </c>
      <c r="K869" s="40" t="s">
        <v>22</v>
      </c>
      <c r="L869" s="82" t="s">
        <v>14</v>
      </c>
      <c r="M869" s="36" t="s">
        <v>15</v>
      </c>
      <c r="N869" s="33" t="s">
        <v>16</v>
      </c>
      <c r="O869" s="33" t="s">
        <v>12</v>
      </c>
      <c r="P869" s="34" t="s">
        <v>13</v>
      </c>
      <c r="Q869" s="176"/>
      <c r="R869" s="138"/>
      <c r="S869" s="138"/>
      <c r="T869" s="139"/>
      <c r="U869" s="95"/>
      <c r="V869" s="95"/>
      <c r="W869" s="95"/>
      <c r="X869" s="95"/>
    </row>
    <row r="870" spans="1:24" ht="24">
      <c r="A870" s="4"/>
      <c r="B870" s="58"/>
      <c r="C870" s="58"/>
      <c r="D870" s="74"/>
      <c r="E870" s="16"/>
      <c r="F870" s="90"/>
      <c r="G870" s="42">
        <v>10000</v>
      </c>
      <c r="H870" s="30">
        <v>0.08</v>
      </c>
      <c r="I870" s="24">
        <f>E870+F870</f>
        <v>0</v>
      </c>
      <c r="J870" s="2">
        <f>I870-H870</f>
        <v>-0.08</v>
      </c>
      <c r="K870" s="2">
        <f>I870+H872</f>
        <v>0.1</v>
      </c>
      <c r="L870" s="47"/>
      <c r="M870" s="47"/>
      <c r="N870" s="1" t="str">
        <f>IF(M870="○",H870*G870,IF(M870="×",-H870*G870,""))</f>
        <v/>
      </c>
      <c r="O870" s="1" t="str">
        <f>IF(L870&lt;&gt;"",IF(M870="○",100,IF(M870="×",-100,"")),"")</f>
        <v/>
      </c>
      <c r="P870" s="45" t="str">
        <f>IF(M870="○","勝",IF(M870="×","敗",""))</f>
        <v/>
      </c>
      <c r="Q870" s="176"/>
      <c r="R870" s="142"/>
      <c r="S870" s="142"/>
      <c r="T870" s="139"/>
      <c r="U870" s="95">
        <f>IF(AND(V870="",W870="")=TRUE,0,IF(AND(V870="勝",W870="敗")=TRUE,1,IF(AND(W870="勝",V870="敗")=TRUE,1,IF(AND(V870="勝",W870="")=TRUE,2,IF(AND(W870="勝",V870="")=TRUE,2,IF(AND(V870="敗",W870="")=TRUE,3,IF(AND(W870="敗",V870="")=TRUE,3,0)))))))</f>
        <v>0</v>
      </c>
      <c r="V870" s="95" t="str">
        <f>IF(L870="","",P870)</f>
        <v/>
      </c>
      <c r="W870" s="95" t="str">
        <f>IF(L872="","",P872)</f>
        <v/>
      </c>
      <c r="X870" s="95"/>
    </row>
    <row r="871" spans="1:24" ht="24">
      <c r="A871" s="5">
        <f>A867+1</f>
        <v>216</v>
      </c>
      <c r="B871" s="59"/>
      <c r="C871" s="60" t="str">
        <f>IF(B871="","",TEXT(B871,"(aaa)"))</f>
        <v/>
      </c>
      <c r="D871" s="89" t="s">
        <v>26</v>
      </c>
      <c r="E871" s="27" t="s">
        <v>32</v>
      </c>
      <c r="F871" s="89"/>
      <c r="G871" s="87" t="s">
        <v>28</v>
      </c>
      <c r="H871" s="37" t="s">
        <v>11</v>
      </c>
      <c r="I871" s="83" t="s">
        <v>20</v>
      </c>
      <c r="J871" s="84" t="s">
        <v>21</v>
      </c>
      <c r="K871" s="84" t="s">
        <v>22</v>
      </c>
      <c r="L871" s="85" t="s">
        <v>14</v>
      </c>
      <c r="M871" s="48"/>
      <c r="N871" s="1"/>
      <c r="O871" s="94" t="str">
        <f>IF(AND(O870="",O872="")=TRUE,"",V871/SUM(V871:X871)*100)</f>
        <v/>
      </c>
      <c r="P871" s="45" t="str">
        <f>IF(AND(L870="",L872="")=TRUE,"",V871&amp;"勝"&amp;W871&amp;"敗"&amp;X871&amp;"引")</f>
        <v/>
      </c>
      <c r="Q871" s="137"/>
      <c r="R871" s="138"/>
      <c r="S871" s="138"/>
      <c r="T871" s="139"/>
      <c r="U871" s="95"/>
      <c r="V871" s="95">
        <f>IF(U870=2,V867+1,IF(U870=0,0,V867))</f>
        <v>0</v>
      </c>
      <c r="W871" s="95">
        <f>IF(U870=3,W867+1,IF(U870=0,0,W867))</f>
        <v>0</v>
      </c>
      <c r="X871" s="95">
        <f>IF(U870=1,X867+1,X867)</f>
        <v>0</v>
      </c>
    </row>
    <row r="872" spans="1:24" ht="14.25" thickBot="1">
      <c r="A872" s="6"/>
      <c r="B872" s="7"/>
      <c r="C872" s="7"/>
      <c r="D872" s="75"/>
      <c r="E872" s="17"/>
      <c r="F872" s="91"/>
      <c r="G872" s="108">
        <v>10000</v>
      </c>
      <c r="H872" s="92">
        <v>0.1</v>
      </c>
      <c r="I872" s="56">
        <f>E872+F872</f>
        <v>0</v>
      </c>
      <c r="J872" s="57">
        <f>I872+H870</f>
        <v>0.08</v>
      </c>
      <c r="K872" s="57">
        <f>I872-H872</f>
        <v>-0.1</v>
      </c>
      <c r="L872" s="53"/>
      <c r="M872" s="53"/>
      <c r="N872" s="8"/>
      <c r="O872" s="8" t="str">
        <f>IF(L872&lt;&gt;"",IF(M872="○",100,IF(M872="×",-100,"")),"")</f>
        <v/>
      </c>
      <c r="P872" s="54" t="str">
        <f>IF(M872="○","勝",IF(M872="×","敗",""))</f>
        <v/>
      </c>
      <c r="U872" s="95"/>
      <c r="V872" s="95"/>
      <c r="W872" s="95"/>
      <c r="X872" s="95"/>
    </row>
    <row r="873" spans="1:24" ht="24">
      <c r="A873" s="26" t="s">
        <v>0</v>
      </c>
      <c r="B873" s="38" t="s">
        <v>33</v>
      </c>
      <c r="C873" s="38" t="s">
        <v>34</v>
      </c>
      <c r="D873" s="88" t="s">
        <v>26</v>
      </c>
      <c r="E873" s="25" t="s">
        <v>31</v>
      </c>
      <c r="F873" s="88" t="s">
        <v>27</v>
      </c>
      <c r="G873" s="86" t="s">
        <v>28</v>
      </c>
      <c r="H873" s="18" t="s">
        <v>10</v>
      </c>
      <c r="I873" s="41" t="s">
        <v>19</v>
      </c>
      <c r="J873" s="40" t="s">
        <v>21</v>
      </c>
      <c r="K873" s="40" t="s">
        <v>22</v>
      </c>
      <c r="L873" s="82" t="s">
        <v>14</v>
      </c>
      <c r="M873" s="36" t="s">
        <v>15</v>
      </c>
      <c r="N873" s="33" t="s">
        <v>16</v>
      </c>
      <c r="O873" s="33" t="s">
        <v>12</v>
      </c>
      <c r="P873" s="34" t="s">
        <v>13</v>
      </c>
      <c r="Q873" s="176"/>
      <c r="R873" s="138"/>
      <c r="S873" s="138"/>
      <c r="T873" s="139"/>
      <c r="U873" s="95"/>
      <c r="V873" s="95"/>
      <c r="W873" s="95"/>
      <c r="X873" s="95"/>
    </row>
    <row r="874" spans="1:24" ht="24">
      <c r="A874" s="4"/>
      <c r="B874" s="58"/>
      <c r="C874" s="58"/>
      <c r="D874" s="74"/>
      <c r="E874" s="16"/>
      <c r="F874" s="90"/>
      <c r="G874" s="42">
        <v>10000</v>
      </c>
      <c r="H874" s="30">
        <v>0.08</v>
      </c>
      <c r="I874" s="24">
        <f>E874+F874</f>
        <v>0</v>
      </c>
      <c r="J874" s="2">
        <f>I874-H874</f>
        <v>-0.08</v>
      </c>
      <c r="K874" s="2">
        <f>I874+H876</f>
        <v>0.1</v>
      </c>
      <c r="L874" s="47"/>
      <c r="M874" s="47"/>
      <c r="N874" s="1" t="str">
        <f>IF(M874="○",H874*G874,IF(M874="×",-H874*G874,""))</f>
        <v/>
      </c>
      <c r="O874" s="1" t="str">
        <f>IF(L874&lt;&gt;"",IF(M874="○",100,IF(M874="×",-100,"")),"")</f>
        <v/>
      </c>
      <c r="P874" s="45" t="str">
        <f>IF(M874="○","勝",IF(M874="×","敗",""))</f>
        <v/>
      </c>
      <c r="Q874" s="176"/>
      <c r="R874" s="142"/>
      <c r="S874" s="142"/>
      <c r="T874" s="139"/>
      <c r="U874" s="95">
        <f>IF(AND(V874="",W874="")=TRUE,0,IF(AND(V874="勝",W874="敗")=TRUE,1,IF(AND(W874="勝",V874="敗")=TRUE,1,IF(AND(V874="勝",W874="")=TRUE,2,IF(AND(W874="勝",V874="")=TRUE,2,IF(AND(V874="敗",W874="")=TRUE,3,IF(AND(W874="敗",V874="")=TRUE,3,0)))))))</f>
        <v>0</v>
      </c>
      <c r="V874" s="95" t="str">
        <f>IF(L874="","",P874)</f>
        <v/>
      </c>
      <c r="W874" s="95" t="str">
        <f>IF(L876="","",P876)</f>
        <v/>
      </c>
      <c r="X874" s="95"/>
    </row>
    <row r="875" spans="1:24" ht="24">
      <c r="A875" s="5">
        <f>A871+1</f>
        <v>217</v>
      </c>
      <c r="B875" s="59"/>
      <c r="C875" s="60" t="str">
        <f>IF(B875="","",TEXT(B875,"(aaa)"))</f>
        <v/>
      </c>
      <c r="D875" s="89" t="s">
        <v>26</v>
      </c>
      <c r="E875" s="27" t="s">
        <v>32</v>
      </c>
      <c r="F875" s="89"/>
      <c r="G875" s="87" t="s">
        <v>28</v>
      </c>
      <c r="H875" s="37" t="s">
        <v>11</v>
      </c>
      <c r="I875" s="83" t="s">
        <v>20</v>
      </c>
      <c r="J875" s="84" t="s">
        <v>21</v>
      </c>
      <c r="K875" s="84" t="s">
        <v>22</v>
      </c>
      <c r="L875" s="85" t="s">
        <v>14</v>
      </c>
      <c r="M875" s="48"/>
      <c r="N875" s="1"/>
      <c r="O875" s="94" t="str">
        <f>IF(AND(O874="",O876="")=TRUE,"",V875/SUM(V875:X875)*100)</f>
        <v/>
      </c>
      <c r="P875" s="45" t="str">
        <f>IF(AND(L874="",L876="")=TRUE,"",V875&amp;"勝"&amp;W875&amp;"敗"&amp;X875&amp;"引")</f>
        <v/>
      </c>
      <c r="Q875" s="137"/>
      <c r="R875" s="138"/>
      <c r="S875" s="138"/>
      <c r="T875" s="139"/>
      <c r="U875" s="95"/>
      <c r="V875" s="95">
        <f>IF(U874=2,V871+1,IF(U874=0,0,V871))</f>
        <v>0</v>
      </c>
      <c r="W875" s="95">
        <f>IF(U874=3,W871+1,IF(U874=0,0,W871))</f>
        <v>0</v>
      </c>
      <c r="X875" s="95">
        <f>IF(U874=1,X871+1,X871)</f>
        <v>0</v>
      </c>
    </row>
    <row r="876" spans="1:24" ht="14.25" thickBot="1">
      <c r="A876" s="6"/>
      <c r="B876" s="7"/>
      <c r="C876" s="7"/>
      <c r="D876" s="75"/>
      <c r="E876" s="17"/>
      <c r="F876" s="91"/>
      <c r="G876" s="108">
        <v>10000</v>
      </c>
      <c r="H876" s="92">
        <v>0.1</v>
      </c>
      <c r="I876" s="56">
        <f>E876+F876</f>
        <v>0</v>
      </c>
      <c r="J876" s="57">
        <f>I876+H874</f>
        <v>0.08</v>
      </c>
      <c r="K876" s="57">
        <f>I876-H876</f>
        <v>-0.1</v>
      </c>
      <c r="L876" s="53"/>
      <c r="M876" s="53"/>
      <c r="N876" s="8"/>
      <c r="O876" s="8" t="str">
        <f>IF(L876&lt;&gt;"",IF(M876="○",100,IF(M876="×",-100,"")),"")</f>
        <v/>
      </c>
      <c r="P876" s="54" t="str">
        <f>IF(M876="○","勝",IF(M876="×","敗",""))</f>
        <v/>
      </c>
      <c r="U876" s="95"/>
      <c r="V876" s="95"/>
      <c r="W876" s="95"/>
      <c r="X876" s="95"/>
    </row>
    <row r="877" spans="1:24" ht="24">
      <c r="A877" s="26" t="s">
        <v>0</v>
      </c>
      <c r="B877" s="38" t="s">
        <v>33</v>
      </c>
      <c r="C877" s="38" t="s">
        <v>34</v>
      </c>
      <c r="D877" s="88" t="s">
        <v>26</v>
      </c>
      <c r="E877" s="25" t="s">
        <v>31</v>
      </c>
      <c r="F877" s="88" t="s">
        <v>27</v>
      </c>
      <c r="G877" s="86" t="s">
        <v>28</v>
      </c>
      <c r="H877" s="18" t="s">
        <v>10</v>
      </c>
      <c r="I877" s="41" t="s">
        <v>19</v>
      </c>
      <c r="J877" s="40" t="s">
        <v>21</v>
      </c>
      <c r="K877" s="40" t="s">
        <v>22</v>
      </c>
      <c r="L877" s="82" t="s">
        <v>14</v>
      </c>
      <c r="M877" s="36" t="s">
        <v>15</v>
      </c>
      <c r="N877" s="33" t="s">
        <v>16</v>
      </c>
      <c r="O877" s="33" t="s">
        <v>12</v>
      </c>
      <c r="P877" s="34" t="s">
        <v>13</v>
      </c>
      <c r="Q877" s="176"/>
      <c r="R877" s="138"/>
      <c r="S877" s="138"/>
      <c r="T877" s="139"/>
      <c r="U877" s="95"/>
      <c r="V877" s="95"/>
      <c r="W877" s="95"/>
      <c r="X877" s="95"/>
    </row>
    <row r="878" spans="1:24" ht="24">
      <c r="A878" s="4"/>
      <c r="B878" s="58"/>
      <c r="C878" s="58"/>
      <c r="D878" s="74"/>
      <c r="E878" s="16"/>
      <c r="F878" s="90"/>
      <c r="G878" s="42">
        <v>10000</v>
      </c>
      <c r="H878" s="30">
        <v>0.08</v>
      </c>
      <c r="I878" s="24">
        <f>E878+F878</f>
        <v>0</v>
      </c>
      <c r="J878" s="2">
        <f>I878-H878</f>
        <v>-0.08</v>
      </c>
      <c r="K878" s="2">
        <f>I878+H880</f>
        <v>0.1</v>
      </c>
      <c r="L878" s="47"/>
      <c r="M878" s="47"/>
      <c r="N878" s="1" t="str">
        <f>IF(M878="○",H878*G878,IF(M878="×",-H878*G878,""))</f>
        <v/>
      </c>
      <c r="O878" s="1" t="str">
        <f>IF(L878&lt;&gt;"",IF(M878="○",100,IF(M878="×",-100,"")),"")</f>
        <v/>
      </c>
      <c r="P878" s="45" t="str">
        <f>IF(M878="○","勝",IF(M878="×","敗",""))</f>
        <v/>
      </c>
      <c r="Q878" s="176"/>
      <c r="R878" s="142"/>
      <c r="S878" s="142"/>
      <c r="T878" s="139"/>
      <c r="U878" s="95">
        <f>IF(AND(V878="",W878="")=TRUE,0,IF(AND(V878="勝",W878="敗")=TRUE,1,IF(AND(W878="勝",V878="敗")=TRUE,1,IF(AND(V878="勝",W878="")=TRUE,2,IF(AND(W878="勝",V878="")=TRUE,2,IF(AND(V878="敗",W878="")=TRUE,3,IF(AND(W878="敗",V878="")=TRUE,3,0)))))))</f>
        <v>0</v>
      </c>
      <c r="V878" s="95" t="str">
        <f>IF(L878="","",P878)</f>
        <v/>
      </c>
      <c r="W878" s="95" t="str">
        <f>IF(L880="","",P880)</f>
        <v/>
      </c>
      <c r="X878" s="95"/>
    </row>
    <row r="879" spans="1:24" ht="24">
      <c r="A879" s="5">
        <f>A875+1</f>
        <v>218</v>
      </c>
      <c r="B879" s="59"/>
      <c r="C879" s="60" t="str">
        <f>IF(B879="","",TEXT(B879,"(aaa)"))</f>
        <v/>
      </c>
      <c r="D879" s="89" t="s">
        <v>26</v>
      </c>
      <c r="E879" s="27" t="s">
        <v>32</v>
      </c>
      <c r="F879" s="89"/>
      <c r="G879" s="87" t="s">
        <v>28</v>
      </c>
      <c r="H879" s="37" t="s">
        <v>11</v>
      </c>
      <c r="I879" s="83" t="s">
        <v>20</v>
      </c>
      <c r="J879" s="84" t="s">
        <v>21</v>
      </c>
      <c r="K879" s="84" t="s">
        <v>22</v>
      </c>
      <c r="L879" s="85" t="s">
        <v>14</v>
      </c>
      <c r="M879" s="48"/>
      <c r="N879" s="1"/>
      <c r="O879" s="94" t="str">
        <f>IF(AND(O878="",O880="")=TRUE,"",V879/SUM(V879:X879)*100)</f>
        <v/>
      </c>
      <c r="P879" s="45" t="str">
        <f>IF(AND(L878="",L880="")=TRUE,"",V879&amp;"勝"&amp;W879&amp;"敗"&amp;X879&amp;"引")</f>
        <v/>
      </c>
      <c r="Q879" s="137"/>
      <c r="R879" s="138"/>
      <c r="S879" s="138"/>
      <c r="T879" s="139"/>
      <c r="U879" s="95"/>
      <c r="V879" s="95">
        <f>IF(U878=2,V875+1,IF(U878=0,0,V875))</f>
        <v>0</v>
      </c>
      <c r="W879" s="95">
        <f>IF(U878=3,W875+1,IF(U878=0,0,W875))</f>
        <v>0</v>
      </c>
      <c r="X879" s="95">
        <f>IF(U878=1,X875+1,X875)</f>
        <v>0</v>
      </c>
    </row>
    <row r="880" spans="1:24" ht="14.25" thickBot="1">
      <c r="A880" s="6"/>
      <c r="B880" s="7"/>
      <c r="C880" s="7"/>
      <c r="D880" s="75"/>
      <c r="E880" s="17"/>
      <c r="F880" s="91"/>
      <c r="G880" s="108">
        <v>10000</v>
      </c>
      <c r="H880" s="92">
        <v>0.1</v>
      </c>
      <c r="I880" s="56">
        <f>E880+F880</f>
        <v>0</v>
      </c>
      <c r="J880" s="57">
        <f>I880+H878</f>
        <v>0.08</v>
      </c>
      <c r="K880" s="57">
        <f>I880-H880</f>
        <v>-0.1</v>
      </c>
      <c r="L880" s="53"/>
      <c r="M880" s="53"/>
      <c r="N880" s="8"/>
      <c r="O880" s="8" t="str">
        <f>IF(L880&lt;&gt;"",IF(M880="○",100,IF(M880="×",-100,"")),"")</f>
        <v/>
      </c>
      <c r="P880" s="54" t="str">
        <f>IF(M880="○","勝",IF(M880="×","敗",""))</f>
        <v/>
      </c>
      <c r="U880" s="95"/>
      <c r="V880" s="95"/>
      <c r="W880" s="95"/>
      <c r="X880" s="95"/>
    </row>
    <row r="881" spans="1:24" ht="24">
      <c r="A881" s="26" t="s">
        <v>0</v>
      </c>
      <c r="B881" s="38" t="s">
        <v>33</v>
      </c>
      <c r="C881" s="38" t="s">
        <v>34</v>
      </c>
      <c r="D881" s="88" t="s">
        <v>26</v>
      </c>
      <c r="E881" s="25" t="s">
        <v>31</v>
      </c>
      <c r="F881" s="88" t="s">
        <v>27</v>
      </c>
      <c r="G881" s="86" t="s">
        <v>28</v>
      </c>
      <c r="H881" s="18" t="s">
        <v>10</v>
      </c>
      <c r="I881" s="41" t="s">
        <v>19</v>
      </c>
      <c r="J881" s="40" t="s">
        <v>21</v>
      </c>
      <c r="K881" s="40" t="s">
        <v>22</v>
      </c>
      <c r="L881" s="82" t="s">
        <v>14</v>
      </c>
      <c r="M881" s="36" t="s">
        <v>15</v>
      </c>
      <c r="N881" s="33" t="s">
        <v>16</v>
      </c>
      <c r="O881" s="33" t="s">
        <v>12</v>
      </c>
      <c r="P881" s="34" t="s">
        <v>13</v>
      </c>
      <c r="Q881" s="176"/>
      <c r="R881" s="138"/>
      <c r="S881" s="138"/>
      <c r="T881" s="139"/>
      <c r="U881" s="95"/>
      <c r="V881" s="95"/>
      <c r="W881" s="95"/>
      <c r="X881" s="95"/>
    </row>
    <row r="882" spans="1:24" ht="24">
      <c r="A882" s="4"/>
      <c r="B882" s="58"/>
      <c r="C882" s="58"/>
      <c r="D882" s="74"/>
      <c r="E882" s="16"/>
      <c r="F882" s="90"/>
      <c r="G882" s="42">
        <v>10000</v>
      </c>
      <c r="H882" s="30">
        <v>0.08</v>
      </c>
      <c r="I882" s="24">
        <f>E882+F882</f>
        <v>0</v>
      </c>
      <c r="J882" s="2">
        <f>I882-H882</f>
        <v>-0.08</v>
      </c>
      <c r="K882" s="2">
        <f>I882+H884</f>
        <v>0.1</v>
      </c>
      <c r="L882" s="47"/>
      <c r="M882" s="47"/>
      <c r="N882" s="1" t="str">
        <f>IF(M882="○",H882*G882,IF(M882="×",-H882*G882,""))</f>
        <v/>
      </c>
      <c r="O882" s="1" t="str">
        <f>IF(L882&lt;&gt;"",IF(M882="○",100,IF(M882="×",-100,"")),"")</f>
        <v/>
      </c>
      <c r="P882" s="45" t="str">
        <f>IF(M882="○","勝",IF(M882="×","敗",""))</f>
        <v/>
      </c>
      <c r="Q882" s="176"/>
      <c r="R882" s="142"/>
      <c r="S882" s="142"/>
      <c r="T882" s="139"/>
      <c r="U882" s="95">
        <f>IF(AND(V882="",W882="")=TRUE,0,IF(AND(V882="勝",W882="敗")=TRUE,1,IF(AND(W882="勝",V882="敗")=TRUE,1,IF(AND(V882="勝",W882="")=TRUE,2,IF(AND(W882="勝",V882="")=TRUE,2,IF(AND(V882="敗",W882="")=TRUE,3,IF(AND(W882="敗",V882="")=TRUE,3,0)))))))</f>
        <v>0</v>
      </c>
      <c r="V882" s="95" t="str">
        <f>IF(L882="","",P882)</f>
        <v/>
      </c>
      <c r="W882" s="95" t="str">
        <f>IF(L884="","",P884)</f>
        <v/>
      </c>
      <c r="X882" s="95"/>
    </row>
    <row r="883" spans="1:24" ht="24">
      <c r="A883" s="5">
        <f>A879+1</f>
        <v>219</v>
      </c>
      <c r="B883" s="59"/>
      <c r="C883" s="60" t="str">
        <f>IF(B883="","",TEXT(B883,"(aaa)"))</f>
        <v/>
      </c>
      <c r="D883" s="89" t="s">
        <v>26</v>
      </c>
      <c r="E883" s="27" t="s">
        <v>32</v>
      </c>
      <c r="F883" s="89"/>
      <c r="G883" s="87" t="s">
        <v>28</v>
      </c>
      <c r="H883" s="37" t="s">
        <v>11</v>
      </c>
      <c r="I883" s="83" t="s">
        <v>20</v>
      </c>
      <c r="J883" s="84" t="s">
        <v>21</v>
      </c>
      <c r="K883" s="84" t="s">
        <v>22</v>
      </c>
      <c r="L883" s="85" t="s">
        <v>14</v>
      </c>
      <c r="M883" s="48"/>
      <c r="N883" s="1"/>
      <c r="O883" s="94" t="str">
        <f>IF(AND(O882="",O884="")=TRUE,"",V883/SUM(V883:X883)*100)</f>
        <v/>
      </c>
      <c r="P883" s="45" t="str">
        <f>IF(AND(L882="",L884="")=TRUE,"",V883&amp;"勝"&amp;W883&amp;"敗"&amp;X883&amp;"引")</f>
        <v/>
      </c>
      <c r="Q883" s="137"/>
      <c r="R883" s="138"/>
      <c r="S883" s="138"/>
      <c r="T883" s="139"/>
      <c r="U883" s="95"/>
      <c r="V883" s="95">
        <f>IF(U882=2,V879+1,IF(U882=0,0,V879))</f>
        <v>0</v>
      </c>
      <c r="W883" s="95">
        <f>IF(U882=3,W879+1,IF(U882=0,0,W879))</f>
        <v>0</v>
      </c>
      <c r="X883" s="95">
        <f>IF(U882=1,X879+1,X879)</f>
        <v>0</v>
      </c>
    </row>
    <row r="884" spans="1:24" ht="14.25" thickBot="1">
      <c r="A884" s="6"/>
      <c r="B884" s="7"/>
      <c r="C884" s="7"/>
      <c r="D884" s="75"/>
      <c r="E884" s="17"/>
      <c r="F884" s="91"/>
      <c r="G884" s="108">
        <v>10000</v>
      </c>
      <c r="H884" s="92">
        <v>0.1</v>
      </c>
      <c r="I884" s="56">
        <f>E884+F884</f>
        <v>0</v>
      </c>
      <c r="J884" s="57">
        <f>I884+H882</f>
        <v>0.08</v>
      </c>
      <c r="K884" s="57">
        <f>I884-H884</f>
        <v>-0.1</v>
      </c>
      <c r="L884" s="53"/>
      <c r="M884" s="53"/>
      <c r="N884" s="8"/>
      <c r="O884" s="8" t="str">
        <f>IF(L884&lt;&gt;"",IF(M884="○",100,IF(M884="×",-100,"")),"")</f>
        <v/>
      </c>
      <c r="P884" s="54" t="str">
        <f>IF(M884="○","勝",IF(M884="×","敗",""))</f>
        <v/>
      </c>
      <c r="U884" s="95"/>
      <c r="V884" s="95"/>
      <c r="W884" s="95"/>
      <c r="X884" s="95"/>
    </row>
    <row r="885" spans="1:24" ht="24">
      <c r="A885" s="26" t="s">
        <v>0</v>
      </c>
      <c r="B885" s="38" t="s">
        <v>33</v>
      </c>
      <c r="C885" s="38" t="s">
        <v>34</v>
      </c>
      <c r="D885" s="88" t="s">
        <v>26</v>
      </c>
      <c r="E885" s="25" t="s">
        <v>31</v>
      </c>
      <c r="F885" s="88" t="s">
        <v>27</v>
      </c>
      <c r="G885" s="86" t="s">
        <v>28</v>
      </c>
      <c r="H885" s="18" t="s">
        <v>10</v>
      </c>
      <c r="I885" s="41" t="s">
        <v>19</v>
      </c>
      <c r="J885" s="40" t="s">
        <v>21</v>
      </c>
      <c r="K885" s="40" t="s">
        <v>22</v>
      </c>
      <c r="L885" s="82" t="s">
        <v>14</v>
      </c>
      <c r="M885" s="36" t="s">
        <v>15</v>
      </c>
      <c r="N885" s="33" t="s">
        <v>16</v>
      </c>
      <c r="O885" s="33" t="s">
        <v>12</v>
      </c>
      <c r="P885" s="34" t="s">
        <v>13</v>
      </c>
      <c r="Q885" s="176"/>
      <c r="R885" s="138"/>
      <c r="S885" s="138"/>
      <c r="T885" s="139"/>
      <c r="U885" s="95"/>
      <c r="V885" s="95"/>
      <c r="W885" s="95"/>
      <c r="X885" s="95"/>
    </row>
    <row r="886" spans="1:24" ht="24">
      <c r="A886" s="4"/>
      <c r="B886" s="58"/>
      <c r="C886" s="58"/>
      <c r="D886" s="74"/>
      <c r="E886" s="16"/>
      <c r="F886" s="90"/>
      <c r="G886" s="42">
        <v>10000</v>
      </c>
      <c r="H886" s="30">
        <v>0.08</v>
      </c>
      <c r="I886" s="24">
        <f>E886+F886</f>
        <v>0</v>
      </c>
      <c r="J886" s="2">
        <f>I886-H886</f>
        <v>-0.08</v>
      </c>
      <c r="K886" s="2">
        <f>I886+H888</f>
        <v>0.1</v>
      </c>
      <c r="L886" s="47"/>
      <c r="M886" s="47"/>
      <c r="N886" s="1" t="str">
        <f>IF(M886="○",H886*G886,IF(M886="×",-H886*G886,""))</f>
        <v/>
      </c>
      <c r="O886" s="1" t="str">
        <f>IF(L886&lt;&gt;"",IF(M886="○",100,IF(M886="×",-100,"")),"")</f>
        <v/>
      </c>
      <c r="P886" s="45" t="str">
        <f>IF(M886="○","勝",IF(M886="×","敗",""))</f>
        <v/>
      </c>
      <c r="Q886" s="176"/>
      <c r="R886" s="142"/>
      <c r="S886" s="142"/>
      <c r="T886" s="139"/>
      <c r="U886" s="95">
        <f>IF(AND(V886="",W886="")=TRUE,0,IF(AND(V886="勝",W886="敗")=TRUE,1,IF(AND(W886="勝",V886="敗")=TRUE,1,IF(AND(V886="勝",W886="")=TRUE,2,IF(AND(W886="勝",V886="")=TRUE,2,IF(AND(V886="敗",W886="")=TRUE,3,IF(AND(W886="敗",V886="")=TRUE,3,0)))))))</f>
        <v>0</v>
      </c>
      <c r="V886" s="95" t="str">
        <f>IF(L886="","",P886)</f>
        <v/>
      </c>
      <c r="W886" s="95" t="str">
        <f>IF(L888="","",P888)</f>
        <v/>
      </c>
      <c r="X886" s="95"/>
    </row>
    <row r="887" spans="1:24" ht="24">
      <c r="A887" s="5">
        <f>A883+1</f>
        <v>220</v>
      </c>
      <c r="B887" s="59"/>
      <c r="C887" s="60" t="str">
        <f>IF(B887="","",TEXT(B887,"(aaa)"))</f>
        <v/>
      </c>
      <c r="D887" s="89" t="s">
        <v>26</v>
      </c>
      <c r="E887" s="27" t="s">
        <v>32</v>
      </c>
      <c r="F887" s="89"/>
      <c r="G887" s="87" t="s">
        <v>28</v>
      </c>
      <c r="H887" s="37" t="s">
        <v>11</v>
      </c>
      <c r="I887" s="83" t="s">
        <v>20</v>
      </c>
      <c r="J887" s="84" t="s">
        <v>21</v>
      </c>
      <c r="K887" s="84" t="s">
        <v>22</v>
      </c>
      <c r="L887" s="85" t="s">
        <v>14</v>
      </c>
      <c r="M887" s="48"/>
      <c r="N887" s="1"/>
      <c r="O887" s="94" t="str">
        <f>IF(AND(O886="",O888="")=TRUE,"",V887/SUM(V887:X887)*100)</f>
        <v/>
      </c>
      <c r="P887" s="45" t="str">
        <f>IF(AND(L886="",L888="")=TRUE,"",V887&amp;"勝"&amp;W887&amp;"敗"&amp;X887&amp;"引")</f>
        <v/>
      </c>
      <c r="Q887" s="137"/>
      <c r="R887" s="138"/>
      <c r="S887" s="138"/>
      <c r="T887" s="139"/>
      <c r="U887" s="95"/>
      <c r="V887" s="95">
        <f>IF(U886=2,V883+1,IF(U886=0,0,V883))</f>
        <v>0</v>
      </c>
      <c r="W887" s="95">
        <f>IF(U886=3,W883+1,IF(U886=0,0,W883))</f>
        <v>0</v>
      </c>
      <c r="X887" s="95">
        <f>IF(U886=1,X883+1,X883)</f>
        <v>0</v>
      </c>
    </row>
    <row r="888" spans="1:24" ht="14.25" thickBot="1">
      <c r="A888" s="6"/>
      <c r="B888" s="7"/>
      <c r="C888" s="7"/>
      <c r="D888" s="75"/>
      <c r="E888" s="17"/>
      <c r="F888" s="91"/>
      <c r="G888" s="108">
        <v>10000</v>
      </c>
      <c r="H888" s="92">
        <v>0.1</v>
      </c>
      <c r="I888" s="56">
        <f>E888+F888</f>
        <v>0</v>
      </c>
      <c r="J888" s="57">
        <f>I888+H886</f>
        <v>0.08</v>
      </c>
      <c r="K888" s="57">
        <f>I888-H888</f>
        <v>-0.1</v>
      </c>
      <c r="L888" s="53"/>
      <c r="M888" s="53"/>
      <c r="N888" s="8"/>
      <c r="O888" s="8" t="str">
        <f>IF(L888&lt;&gt;"",IF(M888="○",100,IF(M888="×",-100,"")),"")</f>
        <v/>
      </c>
      <c r="P888" s="54" t="str">
        <f>IF(M888="○","勝",IF(M888="×","敗",""))</f>
        <v/>
      </c>
      <c r="U888" s="95"/>
      <c r="V888" s="95"/>
      <c r="W888" s="95"/>
      <c r="X888" s="95"/>
    </row>
    <row r="889" spans="1:24" ht="24">
      <c r="A889" s="26" t="s">
        <v>0</v>
      </c>
      <c r="B889" s="38" t="s">
        <v>33</v>
      </c>
      <c r="C889" s="38" t="s">
        <v>34</v>
      </c>
      <c r="D889" s="88" t="s">
        <v>26</v>
      </c>
      <c r="E889" s="25" t="s">
        <v>31</v>
      </c>
      <c r="F889" s="88" t="s">
        <v>27</v>
      </c>
      <c r="G889" s="86" t="s">
        <v>28</v>
      </c>
      <c r="H889" s="18" t="s">
        <v>10</v>
      </c>
      <c r="I889" s="41" t="s">
        <v>19</v>
      </c>
      <c r="J889" s="40" t="s">
        <v>21</v>
      </c>
      <c r="K889" s="40" t="s">
        <v>22</v>
      </c>
      <c r="L889" s="82" t="s">
        <v>14</v>
      </c>
      <c r="M889" s="36" t="s">
        <v>15</v>
      </c>
      <c r="N889" s="33" t="s">
        <v>16</v>
      </c>
      <c r="O889" s="33" t="s">
        <v>12</v>
      </c>
      <c r="P889" s="34" t="s">
        <v>13</v>
      </c>
      <c r="Q889" s="176"/>
      <c r="R889" s="138"/>
      <c r="S889" s="138"/>
      <c r="T889" s="139"/>
      <c r="U889" s="95"/>
      <c r="V889" s="95"/>
      <c r="W889" s="95"/>
      <c r="X889" s="95"/>
    </row>
    <row r="890" spans="1:24" ht="24">
      <c r="A890" s="4"/>
      <c r="B890" s="58"/>
      <c r="C890" s="58"/>
      <c r="D890" s="74"/>
      <c r="E890" s="16"/>
      <c r="F890" s="90"/>
      <c r="G890" s="42">
        <v>10000</v>
      </c>
      <c r="H890" s="30">
        <v>0.08</v>
      </c>
      <c r="I890" s="24">
        <f>E890+F890</f>
        <v>0</v>
      </c>
      <c r="J890" s="2">
        <f>I890-H890</f>
        <v>-0.08</v>
      </c>
      <c r="K890" s="2">
        <f>I890+H892</f>
        <v>0.1</v>
      </c>
      <c r="L890" s="47"/>
      <c r="M890" s="47"/>
      <c r="N890" s="1" t="str">
        <f>IF(M890="○",H890*G890,IF(M890="×",-H890*G890,""))</f>
        <v/>
      </c>
      <c r="O890" s="1" t="str">
        <f>IF(L890&lt;&gt;"",IF(M890="○",100,IF(M890="×",-100,"")),"")</f>
        <v/>
      </c>
      <c r="P890" s="45" t="str">
        <f>IF(M890="○","勝",IF(M890="×","敗",""))</f>
        <v/>
      </c>
      <c r="Q890" s="176"/>
      <c r="R890" s="142"/>
      <c r="S890" s="142"/>
      <c r="T890" s="139"/>
      <c r="U890" s="95">
        <f>IF(AND(V890="",W890="")=TRUE,0,IF(AND(V890="勝",W890="敗")=TRUE,1,IF(AND(W890="勝",V890="敗")=TRUE,1,IF(AND(V890="勝",W890="")=TRUE,2,IF(AND(W890="勝",V890="")=TRUE,2,IF(AND(V890="敗",W890="")=TRUE,3,IF(AND(W890="敗",V890="")=TRUE,3,0)))))))</f>
        <v>0</v>
      </c>
      <c r="V890" s="95" t="str">
        <f>IF(L890="","",P890)</f>
        <v/>
      </c>
      <c r="W890" s="95" t="str">
        <f>IF(L892="","",P892)</f>
        <v/>
      </c>
      <c r="X890" s="95"/>
    </row>
    <row r="891" spans="1:24" ht="24">
      <c r="A891" s="5">
        <f>A887+1</f>
        <v>221</v>
      </c>
      <c r="B891" s="59"/>
      <c r="C891" s="60" t="str">
        <f>IF(B891="","",TEXT(B891,"(aaa)"))</f>
        <v/>
      </c>
      <c r="D891" s="89" t="s">
        <v>26</v>
      </c>
      <c r="E891" s="27" t="s">
        <v>32</v>
      </c>
      <c r="F891" s="89"/>
      <c r="G891" s="87" t="s">
        <v>28</v>
      </c>
      <c r="H891" s="37" t="s">
        <v>11</v>
      </c>
      <c r="I891" s="83" t="s">
        <v>20</v>
      </c>
      <c r="J891" s="84" t="s">
        <v>21</v>
      </c>
      <c r="K891" s="84" t="s">
        <v>22</v>
      </c>
      <c r="L891" s="85" t="s">
        <v>14</v>
      </c>
      <c r="M891" s="48"/>
      <c r="N891" s="1"/>
      <c r="O891" s="94" t="str">
        <f>IF(AND(O890="",O892="")=TRUE,"",V891/SUM(V891:X891)*100)</f>
        <v/>
      </c>
      <c r="P891" s="45" t="str">
        <f>IF(AND(L890="",L892="")=TRUE,"",V891&amp;"勝"&amp;W891&amp;"敗"&amp;X891&amp;"引")</f>
        <v/>
      </c>
      <c r="Q891" s="137"/>
      <c r="R891" s="138"/>
      <c r="S891" s="138"/>
      <c r="T891" s="139"/>
      <c r="U891" s="95"/>
      <c r="V891" s="95">
        <f>IF(U890=2,V887+1,IF(U890=0,0,V887))</f>
        <v>0</v>
      </c>
      <c r="W891" s="95">
        <f>IF(U890=3,W887+1,IF(U890=0,0,W887))</f>
        <v>0</v>
      </c>
      <c r="X891" s="95">
        <f>IF(U890=1,X887+1,X887)</f>
        <v>0</v>
      </c>
    </row>
    <row r="892" spans="1:24" ht="14.25" thickBot="1">
      <c r="A892" s="6"/>
      <c r="B892" s="7"/>
      <c r="C892" s="7"/>
      <c r="D892" s="75"/>
      <c r="E892" s="17"/>
      <c r="F892" s="91"/>
      <c r="G892" s="108">
        <v>10000</v>
      </c>
      <c r="H892" s="92">
        <v>0.1</v>
      </c>
      <c r="I892" s="56">
        <f>E892+F892</f>
        <v>0</v>
      </c>
      <c r="J892" s="57">
        <f>I892+H890</f>
        <v>0.08</v>
      </c>
      <c r="K892" s="57">
        <f>I892-H892</f>
        <v>-0.1</v>
      </c>
      <c r="L892" s="53"/>
      <c r="M892" s="53"/>
      <c r="N892" s="8"/>
      <c r="O892" s="8" t="str">
        <f>IF(L892&lt;&gt;"",IF(M892="○",100,IF(M892="×",-100,"")),"")</f>
        <v/>
      </c>
      <c r="P892" s="54" t="str">
        <f>IF(M892="○","勝",IF(M892="×","敗",""))</f>
        <v/>
      </c>
      <c r="U892" s="95"/>
      <c r="V892" s="95"/>
      <c r="W892" s="95"/>
      <c r="X892" s="95"/>
    </row>
    <row r="893" spans="1:24" ht="24">
      <c r="A893" s="26" t="s">
        <v>0</v>
      </c>
      <c r="B893" s="38" t="s">
        <v>33</v>
      </c>
      <c r="C893" s="38" t="s">
        <v>34</v>
      </c>
      <c r="D893" s="88" t="s">
        <v>26</v>
      </c>
      <c r="E893" s="25" t="s">
        <v>31</v>
      </c>
      <c r="F893" s="88" t="s">
        <v>27</v>
      </c>
      <c r="G893" s="86" t="s">
        <v>28</v>
      </c>
      <c r="H893" s="18" t="s">
        <v>10</v>
      </c>
      <c r="I893" s="41" t="s">
        <v>19</v>
      </c>
      <c r="J893" s="40" t="s">
        <v>21</v>
      </c>
      <c r="K893" s="40" t="s">
        <v>22</v>
      </c>
      <c r="L893" s="82" t="s">
        <v>14</v>
      </c>
      <c r="M893" s="36" t="s">
        <v>15</v>
      </c>
      <c r="N893" s="33" t="s">
        <v>16</v>
      </c>
      <c r="O893" s="33" t="s">
        <v>12</v>
      </c>
      <c r="P893" s="34" t="s">
        <v>13</v>
      </c>
      <c r="Q893" s="176"/>
      <c r="R893" s="138"/>
      <c r="S893" s="138"/>
      <c r="T893" s="139"/>
      <c r="U893" s="95"/>
      <c r="V893" s="95"/>
      <c r="W893" s="95"/>
      <c r="X893" s="95"/>
    </row>
    <row r="894" spans="1:24" ht="24">
      <c r="A894" s="4"/>
      <c r="B894" s="58"/>
      <c r="C894" s="58"/>
      <c r="D894" s="74"/>
      <c r="E894" s="16"/>
      <c r="F894" s="90"/>
      <c r="G894" s="42">
        <v>10000</v>
      </c>
      <c r="H894" s="30">
        <v>0.08</v>
      </c>
      <c r="I894" s="24">
        <f>E894+F894</f>
        <v>0</v>
      </c>
      <c r="J894" s="2">
        <f>I894-H894</f>
        <v>-0.08</v>
      </c>
      <c r="K894" s="2">
        <f>I894+H896</f>
        <v>0.1</v>
      </c>
      <c r="L894" s="47"/>
      <c r="M894" s="47"/>
      <c r="N894" s="1" t="str">
        <f>IF(M894="○",H894*G894,IF(M894="×",-H894*G894,""))</f>
        <v/>
      </c>
      <c r="O894" s="1" t="str">
        <f>IF(L894&lt;&gt;"",IF(M894="○",100,IF(M894="×",-100,"")),"")</f>
        <v/>
      </c>
      <c r="P894" s="45" t="str">
        <f>IF(M894="○","勝",IF(M894="×","敗",""))</f>
        <v/>
      </c>
      <c r="Q894" s="176"/>
      <c r="R894" s="142"/>
      <c r="S894" s="142"/>
      <c r="T894" s="139"/>
      <c r="U894" s="95">
        <f>IF(AND(V894="",W894="")=TRUE,0,IF(AND(V894="勝",W894="敗")=TRUE,1,IF(AND(W894="勝",V894="敗")=TRUE,1,IF(AND(V894="勝",W894="")=TRUE,2,IF(AND(W894="勝",V894="")=TRUE,2,IF(AND(V894="敗",W894="")=TRUE,3,IF(AND(W894="敗",V894="")=TRUE,3,0)))))))</f>
        <v>0</v>
      </c>
      <c r="V894" s="95" t="str">
        <f>IF(L894="","",P894)</f>
        <v/>
      </c>
      <c r="W894" s="95" t="str">
        <f>IF(L896="","",P896)</f>
        <v/>
      </c>
      <c r="X894" s="95"/>
    </row>
    <row r="895" spans="1:24" ht="24">
      <c r="A895" s="5">
        <f>A891+1</f>
        <v>222</v>
      </c>
      <c r="B895" s="59"/>
      <c r="C895" s="60" t="str">
        <f>IF(B895="","",TEXT(B895,"(aaa)"))</f>
        <v/>
      </c>
      <c r="D895" s="89" t="s">
        <v>26</v>
      </c>
      <c r="E895" s="27" t="s">
        <v>32</v>
      </c>
      <c r="F895" s="89"/>
      <c r="G895" s="87" t="s">
        <v>28</v>
      </c>
      <c r="H895" s="37" t="s">
        <v>11</v>
      </c>
      <c r="I895" s="83" t="s">
        <v>20</v>
      </c>
      <c r="J895" s="84" t="s">
        <v>21</v>
      </c>
      <c r="K895" s="84" t="s">
        <v>22</v>
      </c>
      <c r="L895" s="85" t="s">
        <v>14</v>
      </c>
      <c r="M895" s="48"/>
      <c r="N895" s="1"/>
      <c r="O895" s="94" t="str">
        <f>IF(AND(O894="",O896="")=TRUE,"",V895/SUM(V895:X895)*100)</f>
        <v/>
      </c>
      <c r="P895" s="45" t="str">
        <f>IF(AND(L894="",L896="")=TRUE,"",V895&amp;"勝"&amp;W895&amp;"敗"&amp;X895&amp;"引")</f>
        <v/>
      </c>
      <c r="Q895" s="137"/>
      <c r="R895" s="138"/>
      <c r="S895" s="138"/>
      <c r="T895" s="139"/>
      <c r="U895" s="95"/>
      <c r="V895" s="95">
        <f>IF(U894=2,V891+1,IF(U894=0,0,V891))</f>
        <v>0</v>
      </c>
      <c r="W895" s="95">
        <f>IF(U894=3,W891+1,IF(U894=0,0,W891))</f>
        <v>0</v>
      </c>
      <c r="X895" s="95">
        <f>IF(U894=1,X891+1,X891)</f>
        <v>0</v>
      </c>
    </row>
    <row r="896" spans="1:24" ht="14.25" thickBot="1">
      <c r="A896" s="6"/>
      <c r="B896" s="7"/>
      <c r="C896" s="7"/>
      <c r="D896" s="75"/>
      <c r="E896" s="17"/>
      <c r="F896" s="91"/>
      <c r="G896" s="108">
        <v>10000</v>
      </c>
      <c r="H896" s="92">
        <v>0.1</v>
      </c>
      <c r="I896" s="56">
        <f>E896+F896</f>
        <v>0</v>
      </c>
      <c r="J896" s="57">
        <f>I896+H894</f>
        <v>0.08</v>
      </c>
      <c r="K896" s="57">
        <f>I896-H896</f>
        <v>-0.1</v>
      </c>
      <c r="L896" s="53"/>
      <c r="M896" s="53"/>
      <c r="N896" s="8"/>
      <c r="O896" s="8" t="str">
        <f>IF(L896&lt;&gt;"",IF(M896="○",100,IF(M896="×",-100,"")),"")</f>
        <v/>
      </c>
      <c r="P896" s="54" t="str">
        <f>IF(M896="○","勝",IF(M896="×","敗",""))</f>
        <v/>
      </c>
      <c r="U896" s="95"/>
      <c r="V896" s="95"/>
      <c r="W896" s="95"/>
      <c r="X896" s="95"/>
    </row>
    <row r="897" spans="1:24" ht="24">
      <c r="A897" s="26" t="s">
        <v>0</v>
      </c>
      <c r="B897" s="38" t="s">
        <v>33</v>
      </c>
      <c r="C897" s="38" t="s">
        <v>34</v>
      </c>
      <c r="D897" s="88" t="s">
        <v>26</v>
      </c>
      <c r="E897" s="25" t="s">
        <v>31</v>
      </c>
      <c r="F897" s="88" t="s">
        <v>27</v>
      </c>
      <c r="G897" s="86" t="s">
        <v>28</v>
      </c>
      <c r="H897" s="18" t="s">
        <v>10</v>
      </c>
      <c r="I897" s="41" t="s">
        <v>19</v>
      </c>
      <c r="J897" s="40" t="s">
        <v>21</v>
      </c>
      <c r="K897" s="40" t="s">
        <v>22</v>
      </c>
      <c r="L897" s="82" t="s">
        <v>14</v>
      </c>
      <c r="M897" s="36" t="s">
        <v>15</v>
      </c>
      <c r="N897" s="33" t="s">
        <v>16</v>
      </c>
      <c r="O897" s="33" t="s">
        <v>12</v>
      </c>
      <c r="P897" s="34" t="s">
        <v>13</v>
      </c>
      <c r="Q897" s="176"/>
      <c r="R897" s="138"/>
      <c r="S897" s="138"/>
      <c r="T897" s="139"/>
      <c r="U897" s="95"/>
      <c r="V897" s="95"/>
      <c r="W897" s="95"/>
      <c r="X897" s="95"/>
    </row>
    <row r="898" spans="1:24" ht="24">
      <c r="A898" s="4"/>
      <c r="B898" s="58"/>
      <c r="C898" s="58"/>
      <c r="D898" s="74"/>
      <c r="E898" s="16"/>
      <c r="F898" s="90"/>
      <c r="G898" s="42">
        <v>10000</v>
      </c>
      <c r="H898" s="30">
        <v>0.08</v>
      </c>
      <c r="I898" s="24">
        <f>E898+F898</f>
        <v>0</v>
      </c>
      <c r="J898" s="2">
        <f>I898-H898</f>
        <v>-0.08</v>
      </c>
      <c r="K898" s="2">
        <f>I898+H900</f>
        <v>0.1</v>
      </c>
      <c r="L898" s="47"/>
      <c r="M898" s="47"/>
      <c r="N898" s="1" t="str">
        <f>IF(M898="○",H898*G898,IF(M898="×",-H898*G898,""))</f>
        <v/>
      </c>
      <c r="O898" s="1" t="str">
        <f>IF(L898&lt;&gt;"",IF(M898="○",100,IF(M898="×",-100,"")),"")</f>
        <v/>
      </c>
      <c r="P898" s="45" t="str">
        <f>IF(M898="○","勝",IF(M898="×","敗",""))</f>
        <v/>
      </c>
      <c r="Q898" s="176"/>
      <c r="R898" s="142"/>
      <c r="S898" s="142"/>
      <c r="T898" s="139"/>
      <c r="U898" s="95">
        <f>IF(AND(V898="",W898="")=TRUE,0,IF(AND(V898="勝",W898="敗")=TRUE,1,IF(AND(W898="勝",V898="敗")=TRUE,1,IF(AND(V898="勝",W898="")=TRUE,2,IF(AND(W898="勝",V898="")=TRUE,2,IF(AND(V898="敗",W898="")=TRUE,3,IF(AND(W898="敗",V898="")=TRUE,3,0)))))))</f>
        <v>0</v>
      </c>
      <c r="V898" s="95" t="str">
        <f>IF(L898="","",P898)</f>
        <v/>
      </c>
      <c r="W898" s="95" t="str">
        <f>IF(L900="","",P900)</f>
        <v/>
      </c>
      <c r="X898" s="95"/>
    </row>
    <row r="899" spans="1:24" ht="24">
      <c r="A899" s="5">
        <f>A895+1</f>
        <v>223</v>
      </c>
      <c r="B899" s="59"/>
      <c r="C899" s="60" t="str">
        <f>IF(B899="","",TEXT(B899,"(aaa)"))</f>
        <v/>
      </c>
      <c r="D899" s="89" t="s">
        <v>26</v>
      </c>
      <c r="E899" s="27" t="s">
        <v>32</v>
      </c>
      <c r="F899" s="89"/>
      <c r="G899" s="87" t="s">
        <v>28</v>
      </c>
      <c r="H899" s="37" t="s">
        <v>11</v>
      </c>
      <c r="I899" s="83" t="s">
        <v>20</v>
      </c>
      <c r="J899" s="84" t="s">
        <v>21</v>
      </c>
      <c r="K899" s="84" t="s">
        <v>22</v>
      </c>
      <c r="L899" s="85" t="s">
        <v>14</v>
      </c>
      <c r="M899" s="48"/>
      <c r="N899" s="1"/>
      <c r="O899" s="94" t="str">
        <f>IF(AND(O898="",O900="")=TRUE,"",V899/SUM(V899:X899)*100)</f>
        <v/>
      </c>
      <c r="P899" s="45" t="str">
        <f>IF(AND(L898="",L900="")=TRUE,"",V899&amp;"勝"&amp;W899&amp;"敗"&amp;X899&amp;"引")</f>
        <v/>
      </c>
      <c r="Q899" s="137"/>
      <c r="R899" s="138"/>
      <c r="S899" s="138"/>
      <c r="T899" s="139"/>
      <c r="U899" s="95"/>
      <c r="V899" s="95">
        <f>IF(U898=2,V895+1,IF(U898=0,0,V895))</f>
        <v>0</v>
      </c>
      <c r="W899" s="95">
        <f>IF(U898=3,W895+1,IF(U898=0,0,W895))</f>
        <v>0</v>
      </c>
      <c r="X899" s="95">
        <f>IF(U898=1,X895+1,X895)</f>
        <v>0</v>
      </c>
    </row>
    <row r="900" spans="1:24" ht="14.25" thickBot="1">
      <c r="A900" s="6"/>
      <c r="B900" s="7"/>
      <c r="C900" s="7"/>
      <c r="D900" s="75"/>
      <c r="E900" s="17"/>
      <c r="F900" s="91"/>
      <c r="G900" s="108">
        <v>10000</v>
      </c>
      <c r="H900" s="92">
        <v>0.1</v>
      </c>
      <c r="I900" s="56">
        <f>E900+F900</f>
        <v>0</v>
      </c>
      <c r="J900" s="57">
        <f>I900+H898</f>
        <v>0.08</v>
      </c>
      <c r="K900" s="57">
        <f>I900-H900</f>
        <v>-0.1</v>
      </c>
      <c r="L900" s="53"/>
      <c r="M900" s="53"/>
      <c r="N900" s="8"/>
      <c r="O900" s="8" t="str">
        <f>IF(L900&lt;&gt;"",IF(M900="○",100,IF(M900="×",-100,"")),"")</f>
        <v/>
      </c>
      <c r="P900" s="54" t="str">
        <f>IF(M900="○","勝",IF(M900="×","敗",""))</f>
        <v/>
      </c>
      <c r="U900" s="95"/>
      <c r="V900" s="95"/>
      <c r="W900" s="95"/>
      <c r="X900" s="95"/>
    </row>
    <row r="901" spans="1:24" ht="24">
      <c r="A901" s="26" t="s">
        <v>0</v>
      </c>
      <c r="B901" s="38" t="s">
        <v>33</v>
      </c>
      <c r="C901" s="38" t="s">
        <v>34</v>
      </c>
      <c r="D901" s="88" t="s">
        <v>26</v>
      </c>
      <c r="E901" s="25" t="s">
        <v>31</v>
      </c>
      <c r="F901" s="88" t="s">
        <v>27</v>
      </c>
      <c r="G901" s="86" t="s">
        <v>28</v>
      </c>
      <c r="H901" s="18" t="s">
        <v>10</v>
      </c>
      <c r="I901" s="41" t="s">
        <v>19</v>
      </c>
      <c r="J901" s="40" t="s">
        <v>21</v>
      </c>
      <c r="K901" s="40" t="s">
        <v>22</v>
      </c>
      <c r="L901" s="82" t="s">
        <v>14</v>
      </c>
      <c r="M901" s="36" t="s">
        <v>15</v>
      </c>
      <c r="N901" s="33" t="s">
        <v>16</v>
      </c>
      <c r="O901" s="33" t="s">
        <v>12</v>
      </c>
      <c r="P901" s="34" t="s">
        <v>13</v>
      </c>
      <c r="Q901" s="176"/>
      <c r="R901" s="138"/>
      <c r="S901" s="138"/>
      <c r="T901" s="139"/>
      <c r="U901" s="95"/>
      <c r="V901" s="95"/>
      <c r="W901" s="95"/>
      <c r="X901" s="95"/>
    </row>
    <row r="902" spans="1:24" ht="24">
      <c r="A902" s="4"/>
      <c r="B902" s="58"/>
      <c r="C902" s="58"/>
      <c r="D902" s="74"/>
      <c r="E902" s="16"/>
      <c r="F902" s="90"/>
      <c r="G902" s="42">
        <v>10000</v>
      </c>
      <c r="H902" s="30">
        <v>0.08</v>
      </c>
      <c r="I902" s="24">
        <f>E902+F902</f>
        <v>0</v>
      </c>
      <c r="J902" s="2">
        <f>I902-H902</f>
        <v>-0.08</v>
      </c>
      <c r="K902" s="2">
        <f>I902+H904</f>
        <v>0.1</v>
      </c>
      <c r="L902" s="47"/>
      <c r="M902" s="47"/>
      <c r="N902" s="1" t="str">
        <f>IF(M902="○",H902*G902,IF(M902="×",-H902*G902,""))</f>
        <v/>
      </c>
      <c r="O902" s="1" t="str">
        <f>IF(L902&lt;&gt;"",IF(M902="○",100,IF(M902="×",-100,"")),"")</f>
        <v/>
      </c>
      <c r="P902" s="45" t="str">
        <f>IF(M902="○","勝",IF(M902="×","敗",""))</f>
        <v/>
      </c>
      <c r="Q902" s="176"/>
      <c r="R902" s="142"/>
      <c r="S902" s="142"/>
      <c r="T902" s="139"/>
      <c r="U902" s="95">
        <f>IF(AND(V902="",W902="")=TRUE,0,IF(AND(V902="勝",W902="敗")=TRUE,1,IF(AND(W902="勝",V902="敗")=TRUE,1,IF(AND(V902="勝",W902="")=TRUE,2,IF(AND(W902="勝",V902="")=TRUE,2,IF(AND(V902="敗",W902="")=TRUE,3,IF(AND(W902="敗",V902="")=TRUE,3,0)))))))</f>
        <v>0</v>
      </c>
      <c r="V902" s="95" t="str">
        <f>IF(L902="","",P902)</f>
        <v/>
      </c>
      <c r="W902" s="95" t="str">
        <f>IF(L904="","",P904)</f>
        <v/>
      </c>
      <c r="X902" s="95"/>
    </row>
    <row r="903" spans="1:24" ht="24">
      <c r="A903" s="5">
        <f>A899+1</f>
        <v>224</v>
      </c>
      <c r="B903" s="59"/>
      <c r="C903" s="60" t="str">
        <f>IF(B903="","",TEXT(B903,"(aaa)"))</f>
        <v/>
      </c>
      <c r="D903" s="89" t="s">
        <v>26</v>
      </c>
      <c r="E903" s="27" t="s">
        <v>32</v>
      </c>
      <c r="F903" s="89"/>
      <c r="G903" s="87" t="s">
        <v>28</v>
      </c>
      <c r="H903" s="37" t="s">
        <v>11</v>
      </c>
      <c r="I903" s="83" t="s">
        <v>20</v>
      </c>
      <c r="J903" s="84" t="s">
        <v>21</v>
      </c>
      <c r="K903" s="84" t="s">
        <v>22</v>
      </c>
      <c r="L903" s="85" t="s">
        <v>14</v>
      </c>
      <c r="M903" s="48"/>
      <c r="N903" s="1"/>
      <c r="O903" s="94" t="str">
        <f>IF(AND(O902="",O904="")=TRUE,"",V903/SUM(V903:X903)*100)</f>
        <v/>
      </c>
      <c r="P903" s="45" t="str">
        <f>IF(AND(L902="",L904="")=TRUE,"",V903&amp;"勝"&amp;W903&amp;"敗"&amp;X903&amp;"引")</f>
        <v/>
      </c>
      <c r="Q903" s="137"/>
      <c r="R903" s="138"/>
      <c r="S903" s="138"/>
      <c r="T903" s="139"/>
      <c r="U903" s="95"/>
      <c r="V903" s="95">
        <f>IF(U902=2,V899+1,IF(U902=0,0,V899))</f>
        <v>0</v>
      </c>
      <c r="W903" s="95">
        <f>IF(U902=3,W899+1,IF(U902=0,0,W899))</f>
        <v>0</v>
      </c>
      <c r="X903" s="95">
        <f>IF(U902=1,X899+1,X899)</f>
        <v>0</v>
      </c>
    </row>
    <row r="904" spans="1:24" ht="14.25" thickBot="1">
      <c r="A904" s="6"/>
      <c r="B904" s="7"/>
      <c r="C904" s="7"/>
      <c r="D904" s="75"/>
      <c r="E904" s="17"/>
      <c r="F904" s="91"/>
      <c r="G904" s="108">
        <v>10000</v>
      </c>
      <c r="H904" s="92">
        <v>0.1</v>
      </c>
      <c r="I904" s="56">
        <f>E904+F904</f>
        <v>0</v>
      </c>
      <c r="J904" s="57">
        <f>I904+H902</f>
        <v>0.08</v>
      </c>
      <c r="K904" s="57">
        <f>I904-H904</f>
        <v>-0.1</v>
      </c>
      <c r="L904" s="53"/>
      <c r="M904" s="53"/>
      <c r="N904" s="8"/>
      <c r="O904" s="8" t="str">
        <f>IF(L904&lt;&gt;"",IF(M904="○",100,IF(M904="×",-100,"")),"")</f>
        <v/>
      </c>
      <c r="P904" s="54" t="str">
        <f>IF(M904="○","勝",IF(M904="×","敗",""))</f>
        <v/>
      </c>
      <c r="U904" s="95"/>
      <c r="V904" s="95"/>
      <c r="W904" s="95"/>
      <c r="X904" s="95"/>
    </row>
    <row r="905" spans="1:24" ht="24">
      <c r="A905" s="26" t="s">
        <v>0</v>
      </c>
      <c r="B905" s="38" t="s">
        <v>33</v>
      </c>
      <c r="C905" s="38" t="s">
        <v>34</v>
      </c>
      <c r="D905" s="88" t="s">
        <v>26</v>
      </c>
      <c r="E905" s="25" t="s">
        <v>31</v>
      </c>
      <c r="F905" s="88" t="s">
        <v>27</v>
      </c>
      <c r="G905" s="86" t="s">
        <v>28</v>
      </c>
      <c r="H905" s="18" t="s">
        <v>10</v>
      </c>
      <c r="I905" s="41" t="s">
        <v>19</v>
      </c>
      <c r="J905" s="40" t="s">
        <v>21</v>
      </c>
      <c r="K905" s="40" t="s">
        <v>22</v>
      </c>
      <c r="L905" s="82" t="s">
        <v>14</v>
      </c>
      <c r="M905" s="36" t="s">
        <v>15</v>
      </c>
      <c r="N905" s="33" t="s">
        <v>16</v>
      </c>
      <c r="O905" s="33" t="s">
        <v>12</v>
      </c>
      <c r="P905" s="34" t="s">
        <v>13</v>
      </c>
      <c r="Q905" s="176"/>
      <c r="R905" s="138"/>
      <c r="S905" s="138"/>
      <c r="T905" s="139"/>
      <c r="U905" s="95"/>
      <c r="V905" s="95"/>
      <c r="W905" s="95"/>
      <c r="X905" s="95"/>
    </row>
    <row r="906" spans="1:24" ht="24">
      <c r="A906" s="4"/>
      <c r="B906" s="58"/>
      <c r="C906" s="58"/>
      <c r="D906" s="74"/>
      <c r="E906" s="16"/>
      <c r="F906" s="90"/>
      <c r="G906" s="42">
        <v>10000</v>
      </c>
      <c r="H906" s="30">
        <v>0.08</v>
      </c>
      <c r="I906" s="24">
        <f>E906+F906</f>
        <v>0</v>
      </c>
      <c r="J906" s="2">
        <f>I906-H906</f>
        <v>-0.08</v>
      </c>
      <c r="K906" s="2">
        <f>I906+H908</f>
        <v>0.1</v>
      </c>
      <c r="L906" s="47"/>
      <c r="M906" s="47"/>
      <c r="N906" s="1" t="str">
        <f>IF(M906="○",H906*G906,IF(M906="×",-H906*G906,""))</f>
        <v/>
      </c>
      <c r="O906" s="1" t="str">
        <f>IF(L906&lt;&gt;"",IF(M906="○",100,IF(M906="×",-100,"")),"")</f>
        <v/>
      </c>
      <c r="P906" s="45" t="str">
        <f>IF(M906="○","勝",IF(M906="×","敗",""))</f>
        <v/>
      </c>
      <c r="Q906" s="176"/>
      <c r="R906" s="142"/>
      <c r="S906" s="142"/>
      <c r="T906" s="139"/>
      <c r="U906" s="95">
        <f>IF(AND(V906="",W906="")=TRUE,0,IF(AND(V906="勝",W906="敗")=TRUE,1,IF(AND(W906="勝",V906="敗")=TRUE,1,IF(AND(V906="勝",W906="")=TRUE,2,IF(AND(W906="勝",V906="")=TRUE,2,IF(AND(V906="敗",W906="")=TRUE,3,IF(AND(W906="敗",V906="")=TRUE,3,0)))))))</f>
        <v>0</v>
      </c>
      <c r="V906" s="95" t="str">
        <f>IF(L906="","",P906)</f>
        <v/>
      </c>
      <c r="W906" s="95" t="str">
        <f>IF(L908="","",P908)</f>
        <v/>
      </c>
      <c r="X906" s="95"/>
    </row>
    <row r="907" spans="1:24" ht="24">
      <c r="A907" s="5">
        <f>A903+1</f>
        <v>225</v>
      </c>
      <c r="B907" s="59"/>
      <c r="C907" s="60" t="str">
        <f>IF(B907="","",TEXT(B907,"(aaa)"))</f>
        <v/>
      </c>
      <c r="D907" s="89" t="s">
        <v>26</v>
      </c>
      <c r="E907" s="27" t="s">
        <v>32</v>
      </c>
      <c r="F907" s="89"/>
      <c r="G907" s="87" t="s">
        <v>28</v>
      </c>
      <c r="H907" s="37" t="s">
        <v>11</v>
      </c>
      <c r="I907" s="83" t="s">
        <v>20</v>
      </c>
      <c r="J907" s="84" t="s">
        <v>21</v>
      </c>
      <c r="K907" s="84" t="s">
        <v>22</v>
      </c>
      <c r="L907" s="85" t="s">
        <v>14</v>
      </c>
      <c r="M907" s="48"/>
      <c r="N907" s="1"/>
      <c r="O907" s="94" t="str">
        <f>IF(AND(O906="",O908="")=TRUE,"",V907/SUM(V907:X907)*100)</f>
        <v/>
      </c>
      <c r="P907" s="45" t="str">
        <f>IF(AND(L906="",L908="")=TRUE,"",V907&amp;"勝"&amp;W907&amp;"敗"&amp;X907&amp;"引")</f>
        <v/>
      </c>
      <c r="Q907" s="137"/>
      <c r="R907" s="138"/>
      <c r="S907" s="138"/>
      <c r="T907" s="139"/>
      <c r="U907" s="95"/>
      <c r="V907" s="95">
        <f>IF(U906=2,V903+1,IF(U906=0,0,V903))</f>
        <v>0</v>
      </c>
      <c r="W907" s="95">
        <f>IF(U906=3,W903+1,IF(U906=0,0,W903))</f>
        <v>0</v>
      </c>
      <c r="X907" s="95">
        <f>IF(U906=1,X903+1,X903)</f>
        <v>0</v>
      </c>
    </row>
    <row r="908" spans="1:24" ht="14.25" thickBot="1">
      <c r="A908" s="6"/>
      <c r="B908" s="7"/>
      <c r="C908" s="7"/>
      <c r="D908" s="75"/>
      <c r="E908" s="17"/>
      <c r="F908" s="91"/>
      <c r="G908" s="108">
        <v>10000</v>
      </c>
      <c r="H908" s="92">
        <v>0.1</v>
      </c>
      <c r="I908" s="56">
        <f>E908+F908</f>
        <v>0</v>
      </c>
      <c r="J908" s="57">
        <f>I908+H906</f>
        <v>0.08</v>
      </c>
      <c r="K908" s="57">
        <f>I908-H908</f>
        <v>-0.1</v>
      </c>
      <c r="L908" s="53"/>
      <c r="M908" s="53"/>
      <c r="N908" s="8"/>
      <c r="O908" s="8" t="str">
        <f>IF(L908&lt;&gt;"",IF(M908="○",100,IF(M908="×",-100,"")),"")</f>
        <v/>
      </c>
      <c r="P908" s="54" t="str">
        <f>IF(M908="○","勝",IF(M908="×","敗",""))</f>
        <v/>
      </c>
      <c r="U908" s="95"/>
      <c r="V908" s="95"/>
      <c r="W908" s="95"/>
      <c r="X908" s="95"/>
    </row>
    <row r="909" spans="1:24" ht="24">
      <c r="A909" s="26" t="s">
        <v>0</v>
      </c>
      <c r="B909" s="38" t="s">
        <v>33</v>
      </c>
      <c r="C909" s="38" t="s">
        <v>34</v>
      </c>
      <c r="D909" s="88" t="s">
        <v>26</v>
      </c>
      <c r="E909" s="25" t="s">
        <v>31</v>
      </c>
      <c r="F909" s="88" t="s">
        <v>27</v>
      </c>
      <c r="G909" s="86" t="s">
        <v>28</v>
      </c>
      <c r="H909" s="18" t="s">
        <v>10</v>
      </c>
      <c r="I909" s="41" t="s">
        <v>19</v>
      </c>
      <c r="J909" s="40" t="s">
        <v>21</v>
      </c>
      <c r="K909" s="40" t="s">
        <v>22</v>
      </c>
      <c r="L909" s="82" t="s">
        <v>14</v>
      </c>
      <c r="M909" s="36" t="s">
        <v>15</v>
      </c>
      <c r="N909" s="33" t="s">
        <v>16</v>
      </c>
      <c r="O909" s="33" t="s">
        <v>12</v>
      </c>
      <c r="P909" s="34" t="s">
        <v>13</v>
      </c>
      <c r="Q909" s="176"/>
      <c r="R909" s="138"/>
      <c r="S909" s="138"/>
      <c r="T909" s="139"/>
      <c r="U909" s="95"/>
      <c r="V909" s="95"/>
      <c r="W909" s="95"/>
      <c r="X909" s="95"/>
    </row>
    <row r="910" spans="1:24" ht="24">
      <c r="A910" s="4"/>
      <c r="B910" s="58"/>
      <c r="C910" s="58"/>
      <c r="D910" s="74"/>
      <c r="E910" s="16"/>
      <c r="F910" s="90"/>
      <c r="G910" s="42">
        <v>10000</v>
      </c>
      <c r="H910" s="30">
        <v>0.08</v>
      </c>
      <c r="I910" s="24">
        <f>E910+F910</f>
        <v>0</v>
      </c>
      <c r="J910" s="2">
        <f>I910-H910</f>
        <v>-0.08</v>
      </c>
      <c r="K910" s="2">
        <f>I910+H912</f>
        <v>0.1</v>
      </c>
      <c r="L910" s="47"/>
      <c r="M910" s="47"/>
      <c r="N910" s="1" t="str">
        <f>IF(M910="○",H910*G910,IF(M910="×",-H910*G910,""))</f>
        <v/>
      </c>
      <c r="O910" s="1" t="str">
        <f>IF(L910&lt;&gt;"",IF(M910="○",100,IF(M910="×",-100,"")),"")</f>
        <v/>
      </c>
      <c r="P910" s="45" t="str">
        <f>IF(M910="○","勝",IF(M910="×","敗",""))</f>
        <v/>
      </c>
      <c r="Q910" s="176"/>
      <c r="R910" s="142"/>
      <c r="S910" s="142"/>
      <c r="T910" s="139"/>
      <c r="U910" s="95">
        <f>IF(AND(V910="",W910="")=TRUE,0,IF(AND(V910="勝",W910="敗")=TRUE,1,IF(AND(W910="勝",V910="敗")=TRUE,1,IF(AND(V910="勝",W910="")=TRUE,2,IF(AND(W910="勝",V910="")=TRUE,2,IF(AND(V910="敗",W910="")=TRUE,3,IF(AND(W910="敗",V910="")=TRUE,3,0)))))))</f>
        <v>0</v>
      </c>
      <c r="V910" s="95" t="str">
        <f>IF(L910="","",P910)</f>
        <v/>
      </c>
      <c r="W910" s="95" t="str">
        <f>IF(L912="","",P912)</f>
        <v/>
      </c>
      <c r="X910" s="95"/>
    </row>
    <row r="911" spans="1:24" ht="24">
      <c r="A911" s="5">
        <f>A907+1</f>
        <v>226</v>
      </c>
      <c r="B911" s="59"/>
      <c r="C911" s="60" t="str">
        <f>IF(B911="","",TEXT(B911,"(aaa)"))</f>
        <v/>
      </c>
      <c r="D911" s="89" t="s">
        <v>26</v>
      </c>
      <c r="E911" s="27" t="s">
        <v>32</v>
      </c>
      <c r="F911" s="89"/>
      <c r="G911" s="87" t="s">
        <v>28</v>
      </c>
      <c r="H911" s="37" t="s">
        <v>11</v>
      </c>
      <c r="I911" s="83" t="s">
        <v>20</v>
      </c>
      <c r="J911" s="84" t="s">
        <v>21</v>
      </c>
      <c r="K911" s="84" t="s">
        <v>22</v>
      </c>
      <c r="L911" s="85" t="s">
        <v>14</v>
      </c>
      <c r="M911" s="48"/>
      <c r="N911" s="1"/>
      <c r="O911" s="94" t="str">
        <f>IF(AND(O910="",O912="")=TRUE,"",V911/SUM(V911:X911)*100)</f>
        <v/>
      </c>
      <c r="P911" s="45" t="str">
        <f>IF(AND(L910="",L912="")=TRUE,"",V911&amp;"勝"&amp;W911&amp;"敗"&amp;X911&amp;"引")</f>
        <v/>
      </c>
      <c r="Q911" s="137"/>
      <c r="R911" s="138"/>
      <c r="S911" s="138"/>
      <c r="T911" s="139"/>
      <c r="U911" s="95"/>
      <c r="V911" s="95">
        <f>IF(U910=2,V907+1,IF(U910=0,0,V907))</f>
        <v>0</v>
      </c>
      <c r="W911" s="95">
        <f>IF(U910=3,W907+1,IF(U910=0,0,W907))</f>
        <v>0</v>
      </c>
      <c r="X911" s="95">
        <f>IF(U910=1,X907+1,X907)</f>
        <v>0</v>
      </c>
    </row>
    <row r="912" spans="1:24" ht="14.25" thickBot="1">
      <c r="A912" s="6"/>
      <c r="B912" s="7"/>
      <c r="C912" s="7"/>
      <c r="D912" s="75"/>
      <c r="E912" s="17"/>
      <c r="F912" s="91"/>
      <c r="G912" s="108">
        <v>10000</v>
      </c>
      <c r="H912" s="92">
        <v>0.1</v>
      </c>
      <c r="I912" s="56">
        <f>E912+F912</f>
        <v>0</v>
      </c>
      <c r="J912" s="57">
        <f>I912+H910</f>
        <v>0.08</v>
      </c>
      <c r="K912" s="57">
        <f>I912-H912</f>
        <v>-0.1</v>
      </c>
      <c r="L912" s="53"/>
      <c r="M912" s="53"/>
      <c r="N912" s="8"/>
      <c r="O912" s="8" t="str">
        <f>IF(L912&lt;&gt;"",IF(M912="○",100,IF(M912="×",-100,"")),"")</f>
        <v/>
      </c>
      <c r="P912" s="54" t="str">
        <f>IF(M912="○","勝",IF(M912="×","敗",""))</f>
        <v/>
      </c>
      <c r="U912" s="95"/>
      <c r="V912" s="95"/>
      <c r="W912" s="95"/>
      <c r="X912" s="95"/>
    </row>
    <row r="913" spans="1:24" ht="24">
      <c r="A913" s="26" t="s">
        <v>0</v>
      </c>
      <c r="B913" s="38" t="s">
        <v>33</v>
      </c>
      <c r="C913" s="38" t="s">
        <v>34</v>
      </c>
      <c r="D913" s="88" t="s">
        <v>26</v>
      </c>
      <c r="E913" s="25" t="s">
        <v>31</v>
      </c>
      <c r="F913" s="88" t="s">
        <v>27</v>
      </c>
      <c r="G913" s="86" t="s">
        <v>28</v>
      </c>
      <c r="H913" s="18" t="s">
        <v>10</v>
      </c>
      <c r="I913" s="41" t="s">
        <v>19</v>
      </c>
      <c r="J913" s="40" t="s">
        <v>21</v>
      </c>
      <c r="K913" s="40" t="s">
        <v>22</v>
      </c>
      <c r="L913" s="82" t="s">
        <v>14</v>
      </c>
      <c r="M913" s="36" t="s">
        <v>15</v>
      </c>
      <c r="N913" s="33" t="s">
        <v>16</v>
      </c>
      <c r="O913" s="33" t="s">
        <v>12</v>
      </c>
      <c r="P913" s="34" t="s">
        <v>13</v>
      </c>
      <c r="Q913" s="176"/>
      <c r="R913" s="138"/>
      <c r="S913" s="138"/>
      <c r="T913" s="139"/>
      <c r="U913" s="95"/>
      <c r="V913" s="95"/>
      <c r="W913" s="95"/>
      <c r="X913" s="95"/>
    </row>
    <row r="914" spans="1:24" ht="24">
      <c r="A914" s="4"/>
      <c r="B914" s="58"/>
      <c r="C914" s="58"/>
      <c r="D914" s="74"/>
      <c r="E914" s="16"/>
      <c r="F914" s="90"/>
      <c r="G914" s="42">
        <v>10000</v>
      </c>
      <c r="H914" s="30">
        <v>0.08</v>
      </c>
      <c r="I914" s="24">
        <f>E914+F914</f>
        <v>0</v>
      </c>
      <c r="J914" s="2">
        <f>I914-H914</f>
        <v>-0.08</v>
      </c>
      <c r="K914" s="2">
        <f>I914+H916</f>
        <v>0.1</v>
      </c>
      <c r="L914" s="47"/>
      <c r="M914" s="47"/>
      <c r="N914" s="1" t="str">
        <f>IF(M914="○",H914*G914,IF(M914="×",-H914*G914,""))</f>
        <v/>
      </c>
      <c r="O914" s="1" t="str">
        <f>IF(L914&lt;&gt;"",IF(M914="○",100,IF(M914="×",-100,"")),"")</f>
        <v/>
      </c>
      <c r="P914" s="45" t="str">
        <f>IF(M914="○","勝",IF(M914="×","敗",""))</f>
        <v/>
      </c>
      <c r="Q914" s="176"/>
      <c r="R914" s="142"/>
      <c r="S914" s="142"/>
      <c r="T914" s="139"/>
      <c r="U914" s="95">
        <f>IF(AND(V914="",W914="")=TRUE,0,IF(AND(V914="勝",W914="敗")=TRUE,1,IF(AND(W914="勝",V914="敗")=TRUE,1,IF(AND(V914="勝",W914="")=TRUE,2,IF(AND(W914="勝",V914="")=TRUE,2,IF(AND(V914="敗",W914="")=TRUE,3,IF(AND(W914="敗",V914="")=TRUE,3,0)))))))</f>
        <v>0</v>
      </c>
      <c r="V914" s="95" t="str">
        <f>IF(L914="","",P914)</f>
        <v/>
      </c>
      <c r="W914" s="95" t="str">
        <f>IF(L916="","",P916)</f>
        <v/>
      </c>
      <c r="X914" s="95"/>
    </row>
    <row r="915" spans="1:24" ht="24">
      <c r="A915" s="5">
        <f>A911+1</f>
        <v>227</v>
      </c>
      <c r="B915" s="59"/>
      <c r="C915" s="60" t="str">
        <f>IF(B915="","",TEXT(B915,"(aaa)"))</f>
        <v/>
      </c>
      <c r="D915" s="89" t="s">
        <v>26</v>
      </c>
      <c r="E915" s="27" t="s">
        <v>32</v>
      </c>
      <c r="F915" s="89"/>
      <c r="G915" s="87" t="s">
        <v>28</v>
      </c>
      <c r="H915" s="37" t="s">
        <v>11</v>
      </c>
      <c r="I915" s="83" t="s">
        <v>20</v>
      </c>
      <c r="J915" s="84" t="s">
        <v>21</v>
      </c>
      <c r="K915" s="84" t="s">
        <v>22</v>
      </c>
      <c r="L915" s="85" t="s">
        <v>14</v>
      </c>
      <c r="M915" s="48"/>
      <c r="N915" s="1"/>
      <c r="O915" s="94" t="str">
        <f>IF(AND(O914="",O916="")=TRUE,"",V915/SUM(V915:X915)*100)</f>
        <v/>
      </c>
      <c r="P915" s="45" t="str">
        <f>IF(AND(L914="",L916="")=TRUE,"",V915&amp;"勝"&amp;W915&amp;"敗"&amp;X915&amp;"引")</f>
        <v/>
      </c>
      <c r="Q915" s="137"/>
      <c r="R915" s="138"/>
      <c r="S915" s="138"/>
      <c r="T915" s="139"/>
      <c r="U915" s="95"/>
      <c r="V915" s="95">
        <f>IF(U914=2,V911+1,IF(U914=0,0,V911))</f>
        <v>0</v>
      </c>
      <c r="W915" s="95">
        <f>IF(U914=3,W911+1,IF(U914=0,0,W911))</f>
        <v>0</v>
      </c>
      <c r="X915" s="95">
        <f>IF(U914=1,X911+1,X911)</f>
        <v>0</v>
      </c>
    </row>
    <row r="916" spans="1:24" ht="14.25" thickBot="1">
      <c r="A916" s="6"/>
      <c r="B916" s="7"/>
      <c r="C916" s="7"/>
      <c r="D916" s="75"/>
      <c r="E916" s="17"/>
      <c r="F916" s="91"/>
      <c r="G916" s="108">
        <v>10000</v>
      </c>
      <c r="H916" s="92">
        <v>0.1</v>
      </c>
      <c r="I916" s="56">
        <f>E916+F916</f>
        <v>0</v>
      </c>
      <c r="J916" s="57">
        <f>I916+H914</f>
        <v>0.08</v>
      </c>
      <c r="K916" s="57">
        <f>I916-H916</f>
        <v>-0.1</v>
      </c>
      <c r="L916" s="53"/>
      <c r="M916" s="53"/>
      <c r="N916" s="8"/>
      <c r="O916" s="8" t="str">
        <f>IF(L916&lt;&gt;"",IF(M916="○",100,IF(M916="×",-100,"")),"")</f>
        <v/>
      </c>
      <c r="P916" s="54" t="str">
        <f>IF(M916="○","勝",IF(M916="×","敗",""))</f>
        <v/>
      </c>
      <c r="U916" s="95"/>
      <c r="V916" s="95"/>
      <c r="W916" s="95"/>
      <c r="X916" s="95"/>
    </row>
    <row r="917" spans="1:24" ht="24">
      <c r="A917" s="26" t="s">
        <v>0</v>
      </c>
      <c r="B917" s="38" t="s">
        <v>33</v>
      </c>
      <c r="C917" s="38" t="s">
        <v>34</v>
      </c>
      <c r="D917" s="88" t="s">
        <v>26</v>
      </c>
      <c r="E917" s="25" t="s">
        <v>31</v>
      </c>
      <c r="F917" s="88" t="s">
        <v>27</v>
      </c>
      <c r="G917" s="86" t="s">
        <v>28</v>
      </c>
      <c r="H917" s="18" t="s">
        <v>10</v>
      </c>
      <c r="I917" s="41" t="s">
        <v>19</v>
      </c>
      <c r="J917" s="40" t="s">
        <v>21</v>
      </c>
      <c r="K917" s="40" t="s">
        <v>22</v>
      </c>
      <c r="L917" s="82" t="s">
        <v>14</v>
      </c>
      <c r="M917" s="36" t="s">
        <v>15</v>
      </c>
      <c r="N917" s="33" t="s">
        <v>16</v>
      </c>
      <c r="O917" s="33" t="s">
        <v>12</v>
      </c>
      <c r="P917" s="34" t="s">
        <v>13</v>
      </c>
      <c r="Q917" s="176"/>
      <c r="R917" s="138"/>
      <c r="S917" s="138"/>
      <c r="T917" s="139"/>
      <c r="U917" s="95"/>
      <c r="V917" s="95"/>
      <c r="W917" s="95"/>
      <c r="X917" s="95"/>
    </row>
    <row r="918" spans="1:24" ht="24">
      <c r="A918" s="4"/>
      <c r="B918" s="58"/>
      <c r="C918" s="58"/>
      <c r="D918" s="74"/>
      <c r="E918" s="16"/>
      <c r="F918" s="90"/>
      <c r="G918" s="42">
        <v>10000</v>
      </c>
      <c r="H918" s="30">
        <v>0.08</v>
      </c>
      <c r="I918" s="24">
        <f>E918+F918</f>
        <v>0</v>
      </c>
      <c r="J918" s="2">
        <f>I918-H918</f>
        <v>-0.08</v>
      </c>
      <c r="K918" s="2">
        <f>I918+H920</f>
        <v>0.1</v>
      </c>
      <c r="L918" s="47"/>
      <c r="M918" s="47"/>
      <c r="N918" s="1" t="str">
        <f>IF(M918="○",H918*G918,IF(M918="×",-H918*G918,""))</f>
        <v/>
      </c>
      <c r="O918" s="1" t="str">
        <f>IF(L918&lt;&gt;"",IF(M918="○",100,IF(M918="×",-100,"")),"")</f>
        <v/>
      </c>
      <c r="P918" s="45" t="str">
        <f>IF(M918="○","勝",IF(M918="×","敗",""))</f>
        <v/>
      </c>
      <c r="Q918" s="176"/>
      <c r="R918" s="142"/>
      <c r="S918" s="142"/>
      <c r="T918" s="139"/>
      <c r="U918" s="95">
        <f>IF(AND(V918="",W918="")=TRUE,0,IF(AND(V918="勝",W918="敗")=TRUE,1,IF(AND(W918="勝",V918="敗")=TRUE,1,IF(AND(V918="勝",W918="")=TRUE,2,IF(AND(W918="勝",V918="")=TRUE,2,IF(AND(V918="敗",W918="")=TRUE,3,IF(AND(W918="敗",V918="")=TRUE,3,0)))))))</f>
        <v>0</v>
      </c>
      <c r="V918" s="95" t="str">
        <f>IF(L918="","",P918)</f>
        <v/>
      </c>
      <c r="W918" s="95" t="str">
        <f>IF(L920="","",P920)</f>
        <v/>
      </c>
      <c r="X918" s="95"/>
    </row>
    <row r="919" spans="1:24" ht="24">
      <c r="A919" s="5">
        <f>A915+1</f>
        <v>228</v>
      </c>
      <c r="B919" s="59"/>
      <c r="C919" s="60" t="str">
        <f>IF(B919="","",TEXT(B919,"(aaa)"))</f>
        <v/>
      </c>
      <c r="D919" s="89" t="s">
        <v>26</v>
      </c>
      <c r="E919" s="27" t="s">
        <v>32</v>
      </c>
      <c r="F919" s="89"/>
      <c r="G919" s="87" t="s">
        <v>28</v>
      </c>
      <c r="H919" s="37" t="s">
        <v>11</v>
      </c>
      <c r="I919" s="83" t="s">
        <v>20</v>
      </c>
      <c r="J919" s="84" t="s">
        <v>21</v>
      </c>
      <c r="K919" s="84" t="s">
        <v>22</v>
      </c>
      <c r="L919" s="85" t="s">
        <v>14</v>
      </c>
      <c r="M919" s="48"/>
      <c r="N919" s="1"/>
      <c r="O919" s="94" t="str">
        <f>IF(AND(O918="",O920="")=TRUE,"",V919/SUM(V919:X919)*100)</f>
        <v/>
      </c>
      <c r="P919" s="45" t="str">
        <f>IF(AND(L918="",L920="")=TRUE,"",V919&amp;"勝"&amp;W919&amp;"敗"&amp;X919&amp;"引")</f>
        <v/>
      </c>
      <c r="Q919" s="137"/>
      <c r="R919" s="138"/>
      <c r="S919" s="138"/>
      <c r="T919" s="139"/>
      <c r="U919" s="95"/>
      <c r="V919" s="95">
        <f>IF(U918=2,V915+1,IF(U918=0,0,V915))</f>
        <v>0</v>
      </c>
      <c r="W919" s="95">
        <f>IF(U918=3,W915+1,IF(U918=0,0,W915))</f>
        <v>0</v>
      </c>
      <c r="X919" s="95">
        <f>IF(U918=1,X915+1,X915)</f>
        <v>0</v>
      </c>
    </row>
    <row r="920" spans="1:24" ht="14.25" thickBot="1">
      <c r="A920" s="6"/>
      <c r="B920" s="7"/>
      <c r="C920" s="7"/>
      <c r="D920" s="75"/>
      <c r="E920" s="17"/>
      <c r="F920" s="91"/>
      <c r="G920" s="108">
        <v>10000</v>
      </c>
      <c r="H920" s="92">
        <v>0.1</v>
      </c>
      <c r="I920" s="56">
        <f>E920+F920</f>
        <v>0</v>
      </c>
      <c r="J920" s="57">
        <f>I920+H918</f>
        <v>0.08</v>
      </c>
      <c r="K920" s="57">
        <f>I920-H920</f>
        <v>-0.1</v>
      </c>
      <c r="L920" s="53"/>
      <c r="M920" s="53"/>
      <c r="N920" s="8"/>
      <c r="O920" s="8" t="str">
        <f>IF(L920&lt;&gt;"",IF(M920="○",100,IF(M920="×",-100,"")),"")</f>
        <v/>
      </c>
      <c r="P920" s="54" t="str">
        <f>IF(M920="○","勝",IF(M920="×","敗",""))</f>
        <v/>
      </c>
      <c r="U920" s="95"/>
      <c r="V920" s="95"/>
      <c r="W920" s="95"/>
      <c r="X920" s="95"/>
    </row>
    <row r="921" spans="1:24" ht="24">
      <c r="A921" s="26" t="s">
        <v>0</v>
      </c>
      <c r="B921" s="38" t="s">
        <v>33</v>
      </c>
      <c r="C921" s="38" t="s">
        <v>34</v>
      </c>
      <c r="D921" s="88" t="s">
        <v>26</v>
      </c>
      <c r="E921" s="25" t="s">
        <v>31</v>
      </c>
      <c r="F921" s="88" t="s">
        <v>27</v>
      </c>
      <c r="G921" s="86" t="s">
        <v>28</v>
      </c>
      <c r="H921" s="18" t="s">
        <v>10</v>
      </c>
      <c r="I921" s="41" t="s">
        <v>19</v>
      </c>
      <c r="J921" s="40" t="s">
        <v>21</v>
      </c>
      <c r="K921" s="40" t="s">
        <v>22</v>
      </c>
      <c r="L921" s="82" t="s">
        <v>14</v>
      </c>
      <c r="M921" s="36" t="s">
        <v>15</v>
      </c>
      <c r="N921" s="33" t="s">
        <v>16</v>
      </c>
      <c r="O921" s="33" t="s">
        <v>12</v>
      </c>
      <c r="P921" s="34" t="s">
        <v>13</v>
      </c>
      <c r="Q921" s="176"/>
      <c r="R921" s="138"/>
      <c r="S921" s="138"/>
      <c r="T921" s="139"/>
      <c r="U921" s="95"/>
      <c r="V921" s="95"/>
      <c r="W921" s="95"/>
      <c r="X921" s="95"/>
    </row>
    <row r="922" spans="1:24" ht="24">
      <c r="A922" s="4"/>
      <c r="B922" s="58"/>
      <c r="C922" s="58"/>
      <c r="D922" s="74"/>
      <c r="E922" s="16"/>
      <c r="F922" s="90"/>
      <c r="G922" s="42">
        <v>10000</v>
      </c>
      <c r="H922" s="30">
        <v>0.08</v>
      </c>
      <c r="I922" s="24">
        <f>E922+F922</f>
        <v>0</v>
      </c>
      <c r="J922" s="2">
        <f>I922-H922</f>
        <v>-0.08</v>
      </c>
      <c r="K922" s="2">
        <f>I922+H924</f>
        <v>0.1</v>
      </c>
      <c r="L922" s="47"/>
      <c r="M922" s="47"/>
      <c r="N922" s="1" t="str">
        <f>IF(M922="○",H922*G922,IF(M922="×",-H922*G922,""))</f>
        <v/>
      </c>
      <c r="O922" s="1" t="str">
        <f>IF(L922&lt;&gt;"",IF(M922="○",100,IF(M922="×",-100,"")),"")</f>
        <v/>
      </c>
      <c r="P922" s="45" t="str">
        <f>IF(M922="○","勝",IF(M922="×","敗",""))</f>
        <v/>
      </c>
      <c r="Q922" s="176"/>
      <c r="R922" s="142"/>
      <c r="S922" s="142"/>
      <c r="T922" s="139"/>
      <c r="U922" s="95">
        <f>IF(AND(V922="",W922="")=TRUE,0,IF(AND(V922="勝",W922="敗")=TRUE,1,IF(AND(W922="勝",V922="敗")=TRUE,1,IF(AND(V922="勝",W922="")=TRUE,2,IF(AND(W922="勝",V922="")=TRUE,2,IF(AND(V922="敗",W922="")=TRUE,3,IF(AND(W922="敗",V922="")=TRUE,3,0)))))))</f>
        <v>0</v>
      </c>
      <c r="V922" s="95" t="str">
        <f>IF(L922="","",P922)</f>
        <v/>
      </c>
      <c r="W922" s="95" t="str">
        <f>IF(L924="","",P924)</f>
        <v/>
      </c>
      <c r="X922" s="95"/>
    </row>
    <row r="923" spans="1:24" ht="24">
      <c r="A923" s="5">
        <f>A919+1</f>
        <v>229</v>
      </c>
      <c r="B923" s="59"/>
      <c r="C923" s="60" t="str">
        <f>IF(B923="","",TEXT(B923,"(aaa)"))</f>
        <v/>
      </c>
      <c r="D923" s="89" t="s">
        <v>26</v>
      </c>
      <c r="E923" s="27" t="s">
        <v>32</v>
      </c>
      <c r="F923" s="89"/>
      <c r="G923" s="87" t="s">
        <v>28</v>
      </c>
      <c r="H923" s="37" t="s">
        <v>11</v>
      </c>
      <c r="I923" s="83" t="s">
        <v>20</v>
      </c>
      <c r="J923" s="84" t="s">
        <v>21</v>
      </c>
      <c r="K923" s="84" t="s">
        <v>22</v>
      </c>
      <c r="L923" s="85" t="s">
        <v>14</v>
      </c>
      <c r="M923" s="48"/>
      <c r="N923" s="1"/>
      <c r="O923" s="94" t="str">
        <f>IF(AND(O922="",O924="")=TRUE,"",V923/SUM(V923:X923)*100)</f>
        <v/>
      </c>
      <c r="P923" s="45" t="str">
        <f>IF(AND(L922="",L924="")=TRUE,"",V923&amp;"勝"&amp;W923&amp;"敗"&amp;X923&amp;"引")</f>
        <v/>
      </c>
      <c r="Q923" s="137"/>
      <c r="R923" s="138"/>
      <c r="S923" s="138"/>
      <c r="T923" s="139"/>
      <c r="U923" s="95"/>
      <c r="V923" s="95">
        <f>IF(U922=2,V919+1,IF(U922=0,0,V919))</f>
        <v>0</v>
      </c>
      <c r="W923" s="95">
        <f>IF(U922=3,W919+1,IF(U922=0,0,W919))</f>
        <v>0</v>
      </c>
      <c r="X923" s="95">
        <f>IF(U922=1,X919+1,X919)</f>
        <v>0</v>
      </c>
    </row>
    <row r="924" spans="1:24" ht="14.25" thickBot="1">
      <c r="A924" s="6"/>
      <c r="B924" s="7"/>
      <c r="C924" s="7"/>
      <c r="D924" s="75"/>
      <c r="E924" s="17"/>
      <c r="F924" s="91"/>
      <c r="G924" s="108">
        <v>10000</v>
      </c>
      <c r="H924" s="92">
        <v>0.1</v>
      </c>
      <c r="I924" s="56">
        <f>E924+F924</f>
        <v>0</v>
      </c>
      <c r="J924" s="57">
        <f>I924+H922</f>
        <v>0.08</v>
      </c>
      <c r="K924" s="57">
        <f>I924-H924</f>
        <v>-0.1</v>
      </c>
      <c r="L924" s="53"/>
      <c r="M924" s="53"/>
      <c r="N924" s="8"/>
      <c r="O924" s="8" t="str">
        <f>IF(L924&lt;&gt;"",IF(M924="○",100,IF(M924="×",-100,"")),"")</f>
        <v/>
      </c>
      <c r="P924" s="54" t="str">
        <f>IF(M924="○","勝",IF(M924="×","敗",""))</f>
        <v/>
      </c>
      <c r="U924" s="95"/>
      <c r="V924" s="95"/>
      <c r="W924" s="95"/>
      <c r="X924" s="95"/>
    </row>
    <row r="925" spans="1:24" ht="24">
      <c r="A925" s="26" t="s">
        <v>0</v>
      </c>
      <c r="B925" s="38" t="s">
        <v>33</v>
      </c>
      <c r="C925" s="38" t="s">
        <v>34</v>
      </c>
      <c r="D925" s="88" t="s">
        <v>26</v>
      </c>
      <c r="E925" s="25" t="s">
        <v>31</v>
      </c>
      <c r="F925" s="88" t="s">
        <v>27</v>
      </c>
      <c r="G925" s="86" t="s">
        <v>28</v>
      </c>
      <c r="H925" s="18" t="s">
        <v>10</v>
      </c>
      <c r="I925" s="41" t="s">
        <v>19</v>
      </c>
      <c r="J925" s="40" t="s">
        <v>21</v>
      </c>
      <c r="K925" s="40" t="s">
        <v>22</v>
      </c>
      <c r="L925" s="82" t="s">
        <v>14</v>
      </c>
      <c r="M925" s="36" t="s">
        <v>15</v>
      </c>
      <c r="N925" s="33" t="s">
        <v>16</v>
      </c>
      <c r="O925" s="33" t="s">
        <v>12</v>
      </c>
      <c r="P925" s="34" t="s">
        <v>13</v>
      </c>
      <c r="Q925" s="176"/>
      <c r="R925" s="138"/>
      <c r="S925" s="138"/>
      <c r="T925" s="139"/>
      <c r="U925" s="95"/>
      <c r="V925" s="95"/>
      <c r="W925" s="95"/>
      <c r="X925" s="95"/>
    </row>
    <row r="926" spans="1:24" ht="24">
      <c r="A926" s="4"/>
      <c r="B926" s="58"/>
      <c r="C926" s="58"/>
      <c r="D926" s="74"/>
      <c r="E926" s="16"/>
      <c r="F926" s="90"/>
      <c r="G926" s="42">
        <v>10000</v>
      </c>
      <c r="H926" s="30">
        <v>0.08</v>
      </c>
      <c r="I926" s="24">
        <f>E926+F926</f>
        <v>0</v>
      </c>
      <c r="J926" s="2">
        <f>I926-H926</f>
        <v>-0.08</v>
      </c>
      <c r="K926" s="2">
        <f>I926+H928</f>
        <v>0.1</v>
      </c>
      <c r="L926" s="47"/>
      <c r="M926" s="47"/>
      <c r="N926" s="1" t="str">
        <f>IF(M926="○",H926*G926,IF(M926="×",-H926*G926,""))</f>
        <v/>
      </c>
      <c r="O926" s="1" t="str">
        <f>IF(L926&lt;&gt;"",IF(M926="○",100,IF(M926="×",-100,"")),"")</f>
        <v/>
      </c>
      <c r="P926" s="45" t="str">
        <f>IF(M926="○","勝",IF(M926="×","敗",""))</f>
        <v/>
      </c>
      <c r="Q926" s="176"/>
      <c r="R926" s="142"/>
      <c r="S926" s="142"/>
      <c r="T926" s="139"/>
      <c r="U926" s="95">
        <f>IF(AND(V926="",W926="")=TRUE,0,IF(AND(V926="勝",W926="敗")=TRUE,1,IF(AND(W926="勝",V926="敗")=TRUE,1,IF(AND(V926="勝",W926="")=TRUE,2,IF(AND(W926="勝",V926="")=TRUE,2,IF(AND(V926="敗",W926="")=TRUE,3,IF(AND(W926="敗",V926="")=TRUE,3,0)))))))</f>
        <v>0</v>
      </c>
      <c r="V926" s="95" t="str">
        <f>IF(L926="","",P926)</f>
        <v/>
      </c>
      <c r="W926" s="95" t="str">
        <f>IF(L928="","",P928)</f>
        <v/>
      </c>
      <c r="X926" s="95"/>
    </row>
    <row r="927" spans="1:24" ht="24">
      <c r="A927" s="5">
        <f>A923+1</f>
        <v>230</v>
      </c>
      <c r="B927" s="59"/>
      <c r="C927" s="60" t="str">
        <f>IF(B927="","",TEXT(B927,"(aaa)"))</f>
        <v/>
      </c>
      <c r="D927" s="89" t="s">
        <v>26</v>
      </c>
      <c r="E927" s="27" t="s">
        <v>32</v>
      </c>
      <c r="F927" s="89"/>
      <c r="G927" s="87" t="s">
        <v>28</v>
      </c>
      <c r="H927" s="37" t="s">
        <v>11</v>
      </c>
      <c r="I927" s="83" t="s">
        <v>20</v>
      </c>
      <c r="J927" s="84" t="s">
        <v>21</v>
      </c>
      <c r="K927" s="84" t="s">
        <v>22</v>
      </c>
      <c r="L927" s="85" t="s">
        <v>14</v>
      </c>
      <c r="M927" s="48"/>
      <c r="N927" s="1"/>
      <c r="O927" s="94" t="str">
        <f>IF(AND(O926="",O928="")=TRUE,"",V927/SUM(V927:X927)*100)</f>
        <v/>
      </c>
      <c r="P927" s="45" t="str">
        <f>IF(AND(L926="",L928="")=TRUE,"",V927&amp;"勝"&amp;W927&amp;"敗"&amp;X927&amp;"引")</f>
        <v/>
      </c>
      <c r="Q927" s="137"/>
      <c r="R927" s="138"/>
      <c r="S927" s="138"/>
      <c r="T927" s="139"/>
      <c r="U927" s="95"/>
      <c r="V927" s="95">
        <f>IF(U926=2,V923+1,IF(U926=0,0,V923))</f>
        <v>0</v>
      </c>
      <c r="W927" s="95">
        <f>IF(U926=3,W923+1,IF(U926=0,0,W923))</f>
        <v>0</v>
      </c>
      <c r="X927" s="95">
        <f>IF(U926=1,X923+1,X923)</f>
        <v>0</v>
      </c>
    </row>
    <row r="928" spans="1:24" ht="14.25" thickBot="1">
      <c r="A928" s="6"/>
      <c r="B928" s="7"/>
      <c r="C928" s="7"/>
      <c r="D928" s="75"/>
      <c r="E928" s="17"/>
      <c r="F928" s="91"/>
      <c r="G928" s="108">
        <v>10000</v>
      </c>
      <c r="H928" s="92">
        <v>0.1</v>
      </c>
      <c r="I928" s="56">
        <f>E928+F928</f>
        <v>0</v>
      </c>
      <c r="J928" s="57">
        <f>I928+H926</f>
        <v>0.08</v>
      </c>
      <c r="K928" s="57">
        <f>I928-H928</f>
        <v>-0.1</v>
      </c>
      <c r="L928" s="53"/>
      <c r="M928" s="53"/>
      <c r="N928" s="8"/>
      <c r="O928" s="8" t="str">
        <f>IF(L928&lt;&gt;"",IF(M928="○",100,IF(M928="×",-100,"")),"")</f>
        <v/>
      </c>
      <c r="P928" s="54" t="str">
        <f>IF(M928="○","勝",IF(M928="×","敗",""))</f>
        <v/>
      </c>
      <c r="U928" s="95"/>
      <c r="V928" s="95"/>
      <c r="W928" s="95"/>
      <c r="X928" s="95"/>
    </row>
    <row r="929" spans="1:24" ht="24">
      <c r="A929" s="26" t="s">
        <v>0</v>
      </c>
      <c r="B929" s="38" t="s">
        <v>33</v>
      </c>
      <c r="C929" s="38" t="s">
        <v>34</v>
      </c>
      <c r="D929" s="88" t="s">
        <v>26</v>
      </c>
      <c r="E929" s="25" t="s">
        <v>31</v>
      </c>
      <c r="F929" s="88" t="s">
        <v>27</v>
      </c>
      <c r="G929" s="86" t="s">
        <v>28</v>
      </c>
      <c r="H929" s="18" t="s">
        <v>10</v>
      </c>
      <c r="I929" s="41" t="s">
        <v>19</v>
      </c>
      <c r="J929" s="40" t="s">
        <v>21</v>
      </c>
      <c r="K929" s="40" t="s">
        <v>22</v>
      </c>
      <c r="L929" s="82" t="s">
        <v>14</v>
      </c>
      <c r="M929" s="36" t="s">
        <v>15</v>
      </c>
      <c r="N929" s="33" t="s">
        <v>16</v>
      </c>
      <c r="O929" s="33" t="s">
        <v>12</v>
      </c>
      <c r="P929" s="34" t="s">
        <v>13</v>
      </c>
      <c r="Q929" s="176"/>
      <c r="R929" s="138"/>
      <c r="S929" s="138"/>
      <c r="T929" s="139"/>
      <c r="U929" s="95"/>
      <c r="V929" s="95"/>
      <c r="W929" s="95"/>
      <c r="X929" s="95"/>
    </row>
    <row r="930" spans="1:24" ht="24">
      <c r="A930" s="4"/>
      <c r="B930" s="58"/>
      <c r="C930" s="58"/>
      <c r="D930" s="74"/>
      <c r="E930" s="16"/>
      <c r="F930" s="90"/>
      <c r="G930" s="42">
        <v>10000</v>
      </c>
      <c r="H930" s="30">
        <v>0.08</v>
      </c>
      <c r="I930" s="24">
        <f>E930+F930</f>
        <v>0</v>
      </c>
      <c r="J930" s="2">
        <f>I930-H930</f>
        <v>-0.08</v>
      </c>
      <c r="K930" s="2">
        <f>I930+H932</f>
        <v>0.1</v>
      </c>
      <c r="L930" s="47"/>
      <c r="M930" s="47"/>
      <c r="N930" s="1" t="str">
        <f>IF(M930="○",H930*G930,IF(M930="×",-H930*G930,""))</f>
        <v/>
      </c>
      <c r="O930" s="1" t="str">
        <f>IF(L930&lt;&gt;"",IF(M930="○",100,IF(M930="×",-100,"")),"")</f>
        <v/>
      </c>
      <c r="P930" s="45" t="str">
        <f>IF(M930="○","勝",IF(M930="×","敗",""))</f>
        <v/>
      </c>
      <c r="Q930" s="176"/>
      <c r="R930" s="142"/>
      <c r="S930" s="142"/>
      <c r="T930" s="139"/>
      <c r="U930" s="95">
        <f>IF(AND(V930="",W930="")=TRUE,0,IF(AND(V930="勝",W930="敗")=TRUE,1,IF(AND(W930="勝",V930="敗")=TRUE,1,IF(AND(V930="勝",W930="")=TRUE,2,IF(AND(W930="勝",V930="")=TRUE,2,IF(AND(V930="敗",W930="")=TRUE,3,IF(AND(W930="敗",V930="")=TRUE,3,0)))))))</f>
        <v>0</v>
      </c>
      <c r="V930" s="95" t="str">
        <f>IF(L930="","",P930)</f>
        <v/>
      </c>
      <c r="W930" s="95" t="str">
        <f>IF(L932="","",P932)</f>
        <v/>
      </c>
      <c r="X930" s="95"/>
    </row>
    <row r="931" spans="1:24" ht="24">
      <c r="A931" s="5">
        <f>A927+1</f>
        <v>231</v>
      </c>
      <c r="B931" s="59"/>
      <c r="C931" s="60" t="str">
        <f>IF(B931="","",TEXT(B931,"(aaa)"))</f>
        <v/>
      </c>
      <c r="D931" s="89" t="s">
        <v>26</v>
      </c>
      <c r="E931" s="27" t="s">
        <v>32</v>
      </c>
      <c r="F931" s="89"/>
      <c r="G931" s="87" t="s">
        <v>28</v>
      </c>
      <c r="H931" s="37" t="s">
        <v>11</v>
      </c>
      <c r="I931" s="83" t="s">
        <v>20</v>
      </c>
      <c r="J931" s="84" t="s">
        <v>21</v>
      </c>
      <c r="K931" s="84" t="s">
        <v>22</v>
      </c>
      <c r="L931" s="85" t="s">
        <v>14</v>
      </c>
      <c r="M931" s="48"/>
      <c r="N931" s="1"/>
      <c r="O931" s="94" t="str">
        <f>IF(AND(O930="",O932="")=TRUE,"",V931/SUM(V931:X931)*100)</f>
        <v/>
      </c>
      <c r="P931" s="45" t="str">
        <f>IF(AND(L930="",L932="")=TRUE,"",V931&amp;"勝"&amp;W931&amp;"敗"&amp;X931&amp;"引")</f>
        <v/>
      </c>
      <c r="Q931" s="137"/>
      <c r="R931" s="138"/>
      <c r="S931" s="138"/>
      <c r="T931" s="139"/>
      <c r="U931" s="95"/>
      <c r="V931" s="95">
        <f>IF(U930=2,V927+1,IF(U930=0,0,V927))</f>
        <v>0</v>
      </c>
      <c r="W931" s="95">
        <f>IF(U930=3,W927+1,IF(U930=0,0,W927))</f>
        <v>0</v>
      </c>
      <c r="X931" s="95">
        <f>IF(U930=1,X927+1,X927)</f>
        <v>0</v>
      </c>
    </row>
    <row r="932" spans="1:24" ht="14.25" thickBot="1">
      <c r="A932" s="6"/>
      <c r="B932" s="7"/>
      <c r="C932" s="7"/>
      <c r="D932" s="75"/>
      <c r="E932" s="17"/>
      <c r="F932" s="91"/>
      <c r="G932" s="108">
        <v>10000</v>
      </c>
      <c r="H932" s="92">
        <v>0.1</v>
      </c>
      <c r="I932" s="56">
        <f>E932+F932</f>
        <v>0</v>
      </c>
      <c r="J932" s="57">
        <f>I932+H930</f>
        <v>0.08</v>
      </c>
      <c r="K932" s="57">
        <f>I932-H932</f>
        <v>-0.1</v>
      </c>
      <c r="L932" s="53"/>
      <c r="M932" s="53"/>
      <c r="N932" s="8"/>
      <c r="O932" s="8" t="str">
        <f>IF(L932&lt;&gt;"",IF(M932="○",100,IF(M932="×",-100,"")),"")</f>
        <v/>
      </c>
      <c r="P932" s="54" t="str">
        <f>IF(M932="○","勝",IF(M932="×","敗",""))</f>
        <v/>
      </c>
      <c r="U932" s="95"/>
      <c r="V932" s="95"/>
      <c r="W932" s="95"/>
      <c r="X932" s="95"/>
    </row>
    <row r="933" spans="1:24" ht="24">
      <c r="A933" s="26" t="s">
        <v>0</v>
      </c>
      <c r="B933" s="38" t="s">
        <v>33</v>
      </c>
      <c r="C933" s="38" t="s">
        <v>34</v>
      </c>
      <c r="D933" s="88" t="s">
        <v>26</v>
      </c>
      <c r="E933" s="25" t="s">
        <v>31</v>
      </c>
      <c r="F933" s="88" t="s">
        <v>27</v>
      </c>
      <c r="G933" s="86" t="s">
        <v>28</v>
      </c>
      <c r="H933" s="18" t="s">
        <v>10</v>
      </c>
      <c r="I933" s="41" t="s">
        <v>19</v>
      </c>
      <c r="J933" s="40" t="s">
        <v>21</v>
      </c>
      <c r="K933" s="40" t="s">
        <v>22</v>
      </c>
      <c r="L933" s="82" t="s">
        <v>14</v>
      </c>
      <c r="M933" s="36" t="s">
        <v>15</v>
      </c>
      <c r="N933" s="33" t="s">
        <v>16</v>
      </c>
      <c r="O933" s="33" t="s">
        <v>12</v>
      </c>
      <c r="P933" s="34" t="s">
        <v>13</v>
      </c>
      <c r="Q933" s="176"/>
      <c r="R933" s="138"/>
      <c r="S933" s="138"/>
      <c r="T933" s="139"/>
      <c r="U933" s="95"/>
      <c r="V933" s="95"/>
      <c r="W933" s="95"/>
      <c r="X933" s="95"/>
    </row>
    <row r="934" spans="1:24" ht="24">
      <c r="A934" s="4"/>
      <c r="B934" s="58"/>
      <c r="C934" s="58"/>
      <c r="D934" s="74"/>
      <c r="E934" s="16"/>
      <c r="F934" s="90"/>
      <c r="G934" s="42">
        <v>10000</v>
      </c>
      <c r="H934" s="30">
        <v>0.08</v>
      </c>
      <c r="I934" s="24">
        <f>E934+F934</f>
        <v>0</v>
      </c>
      <c r="J934" s="2">
        <f>I934-H934</f>
        <v>-0.08</v>
      </c>
      <c r="K934" s="2">
        <f>I934+H936</f>
        <v>0.1</v>
      </c>
      <c r="L934" s="47"/>
      <c r="M934" s="47"/>
      <c r="N934" s="1" t="str">
        <f>IF(M934="○",H934*G934,IF(M934="×",-H934*G934,""))</f>
        <v/>
      </c>
      <c r="O934" s="1" t="str">
        <f>IF(L934&lt;&gt;"",IF(M934="○",100,IF(M934="×",-100,"")),"")</f>
        <v/>
      </c>
      <c r="P934" s="45" t="str">
        <f>IF(M934="○","勝",IF(M934="×","敗",""))</f>
        <v/>
      </c>
      <c r="Q934" s="176"/>
      <c r="R934" s="142"/>
      <c r="S934" s="142"/>
      <c r="T934" s="139"/>
      <c r="U934" s="95">
        <f>IF(AND(V934="",W934="")=TRUE,0,IF(AND(V934="勝",W934="敗")=TRUE,1,IF(AND(W934="勝",V934="敗")=TRUE,1,IF(AND(V934="勝",W934="")=TRUE,2,IF(AND(W934="勝",V934="")=TRUE,2,IF(AND(V934="敗",W934="")=TRUE,3,IF(AND(W934="敗",V934="")=TRUE,3,0)))))))</f>
        <v>0</v>
      </c>
      <c r="V934" s="95" t="str">
        <f>IF(L934="","",P934)</f>
        <v/>
      </c>
      <c r="W934" s="95" t="str">
        <f>IF(L936="","",P936)</f>
        <v/>
      </c>
      <c r="X934" s="95"/>
    </row>
    <row r="935" spans="1:24" ht="24">
      <c r="A935" s="5">
        <f>A931+1</f>
        <v>232</v>
      </c>
      <c r="B935" s="59"/>
      <c r="C935" s="60" t="str">
        <f>IF(B935="","",TEXT(B935,"(aaa)"))</f>
        <v/>
      </c>
      <c r="D935" s="89" t="s">
        <v>26</v>
      </c>
      <c r="E935" s="27" t="s">
        <v>32</v>
      </c>
      <c r="F935" s="89"/>
      <c r="G935" s="87" t="s">
        <v>28</v>
      </c>
      <c r="H935" s="37" t="s">
        <v>11</v>
      </c>
      <c r="I935" s="83" t="s">
        <v>20</v>
      </c>
      <c r="J935" s="84" t="s">
        <v>21</v>
      </c>
      <c r="K935" s="84" t="s">
        <v>22</v>
      </c>
      <c r="L935" s="85" t="s">
        <v>14</v>
      </c>
      <c r="M935" s="48"/>
      <c r="N935" s="1"/>
      <c r="O935" s="94" t="str">
        <f>IF(AND(O934="",O936="")=TRUE,"",V935/SUM(V935:X935)*100)</f>
        <v/>
      </c>
      <c r="P935" s="45" t="str">
        <f>IF(AND(L934="",L936="")=TRUE,"",V935&amp;"勝"&amp;W935&amp;"敗"&amp;X935&amp;"引")</f>
        <v/>
      </c>
      <c r="Q935" s="137"/>
      <c r="R935" s="138"/>
      <c r="S935" s="138"/>
      <c r="T935" s="139"/>
      <c r="U935" s="95"/>
      <c r="V935" s="95">
        <f>IF(U934=2,V931+1,IF(U934=0,0,V931))</f>
        <v>0</v>
      </c>
      <c r="W935" s="95">
        <f>IF(U934=3,W931+1,IF(U934=0,0,W931))</f>
        <v>0</v>
      </c>
      <c r="X935" s="95">
        <f>IF(U934=1,X931+1,X931)</f>
        <v>0</v>
      </c>
    </row>
    <row r="936" spans="1:24" ht="14.25" thickBot="1">
      <c r="A936" s="6"/>
      <c r="B936" s="7"/>
      <c r="C936" s="7"/>
      <c r="D936" s="75"/>
      <c r="E936" s="17"/>
      <c r="F936" s="91"/>
      <c r="G936" s="108">
        <v>10000</v>
      </c>
      <c r="H936" s="92">
        <v>0.1</v>
      </c>
      <c r="I936" s="56">
        <f>E936+F936</f>
        <v>0</v>
      </c>
      <c r="J936" s="57">
        <f>I936+H934</f>
        <v>0.08</v>
      </c>
      <c r="K936" s="57">
        <f>I936-H936</f>
        <v>-0.1</v>
      </c>
      <c r="L936" s="53"/>
      <c r="M936" s="53"/>
      <c r="N936" s="8"/>
      <c r="O936" s="8" t="str">
        <f>IF(L936&lt;&gt;"",IF(M936="○",100,IF(M936="×",-100,"")),"")</f>
        <v/>
      </c>
      <c r="P936" s="54" t="str">
        <f>IF(M936="○","勝",IF(M936="×","敗",""))</f>
        <v/>
      </c>
      <c r="U936" s="95"/>
      <c r="V936" s="95"/>
      <c r="W936" s="95"/>
      <c r="X936" s="95"/>
    </row>
    <row r="937" spans="1:24" ht="24">
      <c r="A937" s="26" t="s">
        <v>0</v>
      </c>
      <c r="B937" s="38" t="s">
        <v>33</v>
      </c>
      <c r="C937" s="38" t="s">
        <v>34</v>
      </c>
      <c r="D937" s="88" t="s">
        <v>26</v>
      </c>
      <c r="E937" s="25" t="s">
        <v>31</v>
      </c>
      <c r="F937" s="88" t="s">
        <v>27</v>
      </c>
      <c r="G937" s="86" t="s">
        <v>28</v>
      </c>
      <c r="H937" s="18" t="s">
        <v>10</v>
      </c>
      <c r="I937" s="41" t="s">
        <v>19</v>
      </c>
      <c r="J937" s="40" t="s">
        <v>21</v>
      </c>
      <c r="K937" s="40" t="s">
        <v>22</v>
      </c>
      <c r="L937" s="82" t="s">
        <v>14</v>
      </c>
      <c r="M937" s="36" t="s">
        <v>15</v>
      </c>
      <c r="N937" s="33" t="s">
        <v>16</v>
      </c>
      <c r="O937" s="33" t="s">
        <v>12</v>
      </c>
      <c r="P937" s="34" t="s">
        <v>13</v>
      </c>
      <c r="Q937" s="176"/>
      <c r="R937" s="138"/>
      <c r="S937" s="138"/>
      <c r="T937" s="139"/>
      <c r="U937" s="95"/>
      <c r="V937" s="95"/>
      <c r="W937" s="95"/>
      <c r="X937" s="95"/>
    </row>
    <row r="938" spans="1:24" ht="24">
      <c r="A938" s="4"/>
      <c r="B938" s="58"/>
      <c r="C938" s="58"/>
      <c r="D938" s="74"/>
      <c r="E938" s="16"/>
      <c r="F938" s="90"/>
      <c r="G938" s="42">
        <v>10000</v>
      </c>
      <c r="H938" s="30">
        <v>0.08</v>
      </c>
      <c r="I938" s="24">
        <f>E938+F938</f>
        <v>0</v>
      </c>
      <c r="J938" s="2">
        <f>I938-H938</f>
        <v>-0.08</v>
      </c>
      <c r="K938" s="2">
        <f>I938+H940</f>
        <v>0.1</v>
      </c>
      <c r="L938" s="47"/>
      <c r="M938" s="47"/>
      <c r="N938" s="1" t="str">
        <f>IF(M938="○",H938*G938,IF(M938="×",-H938*G938,""))</f>
        <v/>
      </c>
      <c r="O938" s="1" t="str">
        <f>IF(L938&lt;&gt;"",IF(M938="○",100,IF(M938="×",-100,"")),"")</f>
        <v/>
      </c>
      <c r="P938" s="45" t="str">
        <f>IF(M938="○","勝",IF(M938="×","敗",""))</f>
        <v/>
      </c>
      <c r="Q938" s="176"/>
      <c r="R938" s="142"/>
      <c r="S938" s="142"/>
      <c r="T938" s="139"/>
      <c r="U938" s="95">
        <f>IF(AND(V938="",W938="")=TRUE,0,IF(AND(V938="勝",W938="敗")=TRUE,1,IF(AND(W938="勝",V938="敗")=TRUE,1,IF(AND(V938="勝",W938="")=TRUE,2,IF(AND(W938="勝",V938="")=TRUE,2,IF(AND(V938="敗",W938="")=TRUE,3,IF(AND(W938="敗",V938="")=TRUE,3,0)))))))</f>
        <v>0</v>
      </c>
      <c r="V938" s="95" t="str">
        <f>IF(L938="","",P938)</f>
        <v/>
      </c>
      <c r="W938" s="95" t="str">
        <f>IF(L940="","",P940)</f>
        <v/>
      </c>
      <c r="X938" s="95"/>
    </row>
    <row r="939" spans="1:24" ht="24">
      <c r="A939" s="5">
        <f>A935+1</f>
        <v>233</v>
      </c>
      <c r="B939" s="59"/>
      <c r="C939" s="60" t="str">
        <f>IF(B939="","",TEXT(B939,"(aaa)"))</f>
        <v/>
      </c>
      <c r="D939" s="89" t="s">
        <v>26</v>
      </c>
      <c r="E939" s="27" t="s">
        <v>32</v>
      </c>
      <c r="F939" s="89"/>
      <c r="G939" s="87" t="s">
        <v>28</v>
      </c>
      <c r="H939" s="37" t="s">
        <v>11</v>
      </c>
      <c r="I939" s="83" t="s">
        <v>20</v>
      </c>
      <c r="J939" s="84" t="s">
        <v>21</v>
      </c>
      <c r="K939" s="84" t="s">
        <v>22</v>
      </c>
      <c r="L939" s="85" t="s">
        <v>14</v>
      </c>
      <c r="M939" s="48"/>
      <c r="N939" s="1"/>
      <c r="O939" s="94" t="str">
        <f>IF(AND(O938="",O940="")=TRUE,"",V939/SUM(V939:X939)*100)</f>
        <v/>
      </c>
      <c r="P939" s="45" t="str">
        <f>IF(AND(L938="",L940="")=TRUE,"",V939&amp;"勝"&amp;W939&amp;"敗"&amp;X939&amp;"引")</f>
        <v/>
      </c>
      <c r="Q939" s="137"/>
      <c r="R939" s="138"/>
      <c r="S939" s="138"/>
      <c r="T939" s="139"/>
      <c r="U939" s="95"/>
      <c r="V939" s="95">
        <f>IF(U938=2,V935+1,IF(U938=0,0,V935))</f>
        <v>0</v>
      </c>
      <c r="W939" s="95">
        <f>IF(U938=3,W935+1,IF(U938=0,0,W935))</f>
        <v>0</v>
      </c>
      <c r="X939" s="95">
        <f>IF(U938=1,X935+1,X935)</f>
        <v>0</v>
      </c>
    </row>
    <row r="940" spans="1:24" ht="14.25" thickBot="1">
      <c r="A940" s="6"/>
      <c r="B940" s="7"/>
      <c r="C940" s="7"/>
      <c r="D940" s="75"/>
      <c r="E940" s="17"/>
      <c r="F940" s="91"/>
      <c r="G940" s="108">
        <v>10000</v>
      </c>
      <c r="H940" s="92">
        <v>0.1</v>
      </c>
      <c r="I940" s="56">
        <f>E940+F940</f>
        <v>0</v>
      </c>
      <c r="J940" s="57">
        <f>I940+H938</f>
        <v>0.08</v>
      </c>
      <c r="K940" s="57">
        <f>I940-H940</f>
        <v>-0.1</v>
      </c>
      <c r="L940" s="53"/>
      <c r="M940" s="53"/>
      <c r="N940" s="8"/>
      <c r="O940" s="8" t="str">
        <f>IF(L940&lt;&gt;"",IF(M940="○",100,IF(M940="×",-100,"")),"")</f>
        <v/>
      </c>
      <c r="P940" s="54" t="str">
        <f>IF(M940="○","勝",IF(M940="×","敗",""))</f>
        <v/>
      </c>
      <c r="U940" s="95"/>
      <c r="V940" s="95"/>
      <c r="W940" s="95"/>
      <c r="X940" s="95"/>
    </row>
    <row r="941" spans="1:24" ht="24">
      <c r="A941" s="26" t="s">
        <v>0</v>
      </c>
      <c r="B941" s="38" t="s">
        <v>33</v>
      </c>
      <c r="C941" s="38" t="s">
        <v>34</v>
      </c>
      <c r="D941" s="88" t="s">
        <v>26</v>
      </c>
      <c r="E941" s="25" t="s">
        <v>31</v>
      </c>
      <c r="F941" s="88" t="s">
        <v>27</v>
      </c>
      <c r="G941" s="86" t="s">
        <v>28</v>
      </c>
      <c r="H941" s="18" t="s">
        <v>10</v>
      </c>
      <c r="I941" s="41" t="s">
        <v>19</v>
      </c>
      <c r="J941" s="40" t="s">
        <v>21</v>
      </c>
      <c r="K941" s="40" t="s">
        <v>22</v>
      </c>
      <c r="L941" s="82" t="s">
        <v>14</v>
      </c>
      <c r="M941" s="36" t="s">
        <v>15</v>
      </c>
      <c r="N941" s="33" t="s">
        <v>16</v>
      </c>
      <c r="O941" s="33" t="s">
        <v>12</v>
      </c>
      <c r="P941" s="34" t="s">
        <v>13</v>
      </c>
      <c r="Q941" s="176"/>
      <c r="R941" s="138"/>
      <c r="S941" s="138"/>
      <c r="T941" s="139"/>
      <c r="U941" s="95"/>
      <c r="V941" s="95"/>
      <c r="W941" s="95"/>
      <c r="X941" s="95"/>
    </row>
    <row r="942" spans="1:24" ht="24">
      <c r="A942" s="4"/>
      <c r="B942" s="58"/>
      <c r="C942" s="58"/>
      <c r="D942" s="74"/>
      <c r="E942" s="16"/>
      <c r="F942" s="90"/>
      <c r="G942" s="42">
        <v>10000</v>
      </c>
      <c r="H942" s="30">
        <v>0.08</v>
      </c>
      <c r="I942" s="24">
        <f>E942+F942</f>
        <v>0</v>
      </c>
      <c r="J942" s="2">
        <f>I942-H942</f>
        <v>-0.08</v>
      </c>
      <c r="K942" s="2">
        <f>I942+H944</f>
        <v>0.1</v>
      </c>
      <c r="L942" s="47"/>
      <c r="M942" s="47"/>
      <c r="N942" s="1" t="str">
        <f>IF(M942="○",H942*G942,IF(M942="×",-H942*G942,""))</f>
        <v/>
      </c>
      <c r="O942" s="1" t="str">
        <f>IF(L942&lt;&gt;"",IF(M942="○",100,IF(M942="×",-100,"")),"")</f>
        <v/>
      </c>
      <c r="P942" s="45" t="str">
        <f>IF(M942="○","勝",IF(M942="×","敗",""))</f>
        <v/>
      </c>
      <c r="Q942" s="176"/>
      <c r="R942" s="142"/>
      <c r="S942" s="142"/>
      <c r="T942" s="139"/>
      <c r="U942" s="95">
        <f>IF(AND(V942="",W942="")=TRUE,0,IF(AND(V942="勝",W942="敗")=TRUE,1,IF(AND(W942="勝",V942="敗")=TRUE,1,IF(AND(V942="勝",W942="")=TRUE,2,IF(AND(W942="勝",V942="")=TRUE,2,IF(AND(V942="敗",W942="")=TRUE,3,IF(AND(W942="敗",V942="")=TRUE,3,0)))))))</f>
        <v>0</v>
      </c>
      <c r="V942" s="95" t="str">
        <f>IF(L942="","",P942)</f>
        <v/>
      </c>
      <c r="W942" s="95" t="str">
        <f>IF(L944="","",P944)</f>
        <v/>
      </c>
      <c r="X942" s="95"/>
    </row>
    <row r="943" spans="1:24" ht="24">
      <c r="A943" s="5">
        <f>A939+1</f>
        <v>234</v>
      </c>
      <c r="B943" s="59"/>
      <c r="C943" s="60" t="str">
        <f>IF(B943="","",TEXT(B943,"(aaa)"))</f>
        <v/>
      </c>
      <c r="D943" s="89" t="s">
        <v>26</v>
      </c>
      <c r="E943" s="27" t="s">
        <v>32</v>
      </c>
      <c r="F943" s="89"/>
      <c r="G943" s="87" t="s">
        <v>28</v>
      </c>
      <c r="H943" s="37" t="s">
        <v>11</v>
      </c>
      <c r="I943" s="83" t="s">
        <v>20</v>
      </c>
      <c r="J943" s="84" t="s">
        <v>21</v>
      </c>
      <c r="K943" s="84" t="s">
        <v>22</v>
      </c>
      <c r="L943" s="85" t="s">
        <v>14</v>
      </c>
      <c r="M943" s="48"/>
      <c r="N943" s="1"/>
      <c r="O943" s="94" t="str">
        <f>IF(AND(O942="",O944="")=TRUE,"",V943/SUM(V943:X943)*100)</f>
        <v/>
      </c>
      <c r="P943" s="45" t="str">
        <f>IF(AND(L942="",L944="")=TRUE,"",V943&amp;"勝"&amp;W943&amp;"敗"&amp;X943&amp;"引")</f>
        <v/>
      </c>
      <c r="Q943" s="137"/>
      <c r="R943" s="138"/>
      <c r="S943" s="138"/>
      <c r="T943" s="139"/>
      <c r="U943" s="95"/>
      <c r="V943" s="95">
        <f>IF(U942=2,V939+1,IF(U942=0,0,V939))</f>
        <v>0</v>
      </c>
      <c r="W943" s="95">
        <f>IF(U942=3,W939+1,IF(U942=0,0,W939))</f>
        <v>0</v>
      </c>
      <c r="X943" s="95">
        <f>IF(U942=1,X939+1,X939)</f>
        <v>0</v>
      </c>
    </row>
    <row r="944" spans="1:24" ht="14.25" thickBot="1">
      <c r="A944" s="6"/>
      <c r="B944" s="7"/>
      <c r="C944" s="7"/>
      <c r="D944" s="75"/>
      <c r="E944" s="17"/>
      <c r="F944" s="91"/>
      <c r="G944" s="108">
        <v>10000</v>
      </c>
      <c r="H944" s="92">
        <v>0.1</v>
      </c>
      <c r="I944" s="56">
        <f>E944+F944</f>
        <v>0</v>
      </c>
      <c r="J944" s="57">
        <f>I944+H942</f>
        <v>0.08</v>
      </c>
      <c r="K944" s="57">
        <f>I944-H944</f>
        <v>-0.1</v>
      </c>
      <c r="L944" s="53"/>
      <c r="M944" s="53"/>
      <c r="N944" s="8"/>
      <c r="O944" s="8" t="str">
        <f>IF(L944&lt;&gt;"",IF(M944="○",100,IF(M944="×",-100,"")),"")</f>
        <v/>
      </c>
      <c r="P944" s="54" t="str">
        <f>IF(M944="○","勝",IF(M944="×","敗",""))</f>
        <v/>
      </c>
      <c r="U944" s="95"/>
      <c r="V944" s="95"/>
      <c r="W944" s="95"/>
      <c r="X944" s="95"/>
    </row>
    <row r="945" spans="1:24" ht="24">
      <c r="A945" s="26" t="s">
        <v>0</v>
      </c>
      <c r="B945" s="38" t="s">
        <v>33</v>
      </c>
      <c r="C945" s="38" t="s">
        <v>34</v>
      </c>
      <c r="D945" s="88" t="s">
        <v>26</v>
      </c>
      <c r="E945" s="25" t="s">
        <v>31</v>
      </c>
      <c r="F945" s="88" t="s">
        <v>27</v>
      </c>
      <c r="G945" s="86" t="s">
        <v>28</v>
      </c>
      <c r="H945" s="18" t="s">
        <v>10</v>
      </c>
      <c r="I945" s="41" t="s">
        <v>19</v>
      </c>
      <c r="J945" s="40" t="s">
        <v>21</v>
      </c>
      <c r="K945" s="40" t="s">
        <v>22</v>
      </c>
      <c r="L945" s="82" t="s">
        <v>14</v>
      </c>
      <c r="M945" s="36" t="s">
        <v>15</v>
      </c>
      <c r="N945" s="33" t="s">
        <v>16</v>
      </c>
      <c r="O945" s="33" t="s">
        <v>12</v>
      </c>
      <c r="P945" s="34" t="s">
        <v>13</v>
      </c>
      <c r="Q945" s="176"/>
      <c r="R945" s="138"/>
      <c r="S945" s="138"/>
      <c r="T945" s="139"/>
      <c r="U945" s="95"/>
      <c r="V945" s="95"/>
      <c r="W945" s="95"/>
      <c r="X945" s="95"/>
    </row>
    <row r="946" spans="1:24" ht="24">
      <c r="A946" s="4"/>
      <c r="B946" s="58"/>
      <c r="C946" s="58"/>
      <c r="D946" s="74"/>
      <c r="E946" s="16"/>
      <c r="F946" s="90"/>
      <c r="G946" s="42">
        <v>10000</v>
      </c>
      <c r="H946" s="30">
        <v>0.08</v>
      </c>
      <c r="I946" s="24">
        <f>E946+F946</f>
        <v>0</v>
      </c>
      <c r="J946" s="2">
        <f>I946-H946</f>
        <v>-0.08</v>
      </c>
      <c r="K946" s="2">
        <f>I946+H948</f>
        <v>0.1</v>
      </c>
      <c r="L946" s="47"/>
      <c r="M946" s="47"/>
      <c r="N946" s="1" t="str">
        <f>IF(M946="○",H946*G946,IF(M946="×",-H946*G946,""))</f>
        <v/>
      </c>
      <c r="O946" s="1" t="str">
        <f>IF(L946&lt;&gt;"",IF(M946="○",100,IF(M946="×",-100,"")),"")</f>
        <v/>
      </c>
      <c r="P946" s="45" t="str">
        <f>IF(M946="○","勝",IF(M946="×","敗",""))</f>
        <v/>
      </c>
      <c r="Q946" s="176"/>
      <c r="R946" s="142"/>
      <c r="S946" s="142"/>
      <c r="T946" s="139"/>
      <c r="U946" s="95">
        <f>IF(AND(V946="",W946="")=TRUE,0,IF(AND(V946="勝",W946="敗")=TRUE,1,IF(AND(W946="勝",V946="敗")=TRUE,1,IF(AND(V946="勝",W946="")=TRUE,2,IF(AND(W946="勝",V946="")=TRUE,2,IF(AND(V946="敗",W946="")=TRUE,3,IF(AND(W946="敗",V946="")=TRUE,3,0)))))))</f>
        <v>0</v>
      </c>
      <c r="V946" s="95" t="str">
        <f>IF(L946="","",P946)</f>
        <v/>
      </c>
      <c r="W946" s="95" t="str">
        <f>IF(L948="","",P948)</f>
        <v/>
      </c>
      <c r="X946" s="95"/>
    </row>
    <row r="947" spans="1:24" ht="24">
      <c r="A947" s="5">
        <f>A943+1</f>
        <v>235</v>
      </c>
      <c r="B947" s="59"/>
      <c r="C947" s="60" t="str">
        <f>IF(B947="","",TEXT(B947,"(aaa)"))</f>
        <v/>
      </c>
      <c r="D947" s="89" t="s">
        <v>26</v>
      </c>
      <c r="E947" s="27" t="s">
        <v>32</v>
      </c>
      <c r="F947" s="89"/>
      <c r="G947" s="87" t="s">
        <v>28</v>
      </c>
      <c r="H947" s="37" t="s">
        <v>11</v>
      </c>
      <c r="I947" s="83" t="s">
        <v>20</v>
      </c>
      <c r="J947" s="84" t="s">
        <v>21</v>
      </c>
      <c r="K947" s="84" t="s">
        <v>22</v>
      </c>
      <c r="L947" s="85" t="s">
        <v>14</v>
      </c>
      <c r="M947" s="48"/>
      <c r="N947" s="1"/>
      <c r="O947" s="94" t="str">
        <f>IF(AND(O946="",O948="")=TRUE,"",V947/SUM(V947:X947)*100)</f>
        <v/>
      </c>
      <c r="P947" s="45" t="str">
        <f>IF(AND(L946="",L948="")=TRUE,"",V947&amp;"勝"&amp;W947&amp;"敗"&amp;X947&amp;"引")</f>
        <v/>
      </c>
      <c r="Q947" s="137"/>
      <c r="R947" s="138"/>
      <c r="S947" s="138"/>
      <c r="T947" s="139"/>
      <c r="U947" s="95"/>
      <c r="V947" s="95">
        <f>IF(U946=2,V943+1,IF(U946=0,0,V943))</f>
        <v>0</v>
      </c>
      <c r="W947" s="95">
        <f>IF(U946=3,W943+1,IF(U946=0,0,W943))</f>
        <v>0</v>
      </c>
      <c r="X947" s="95">
        <f>IF(U946=1,X943+1,X943)</f>
        <v>0</v>
      </c>
    </row>
    <row r="948" spans="1:24" ht="14.25" thickBot="1">
      <c r="A948" s="6"/>
      <c r="B948" s="7"/>
      <c r="C948" s="7"/>
      <c r="D948" s="75"/>
      <c r="E948" s="17"/>
      <c r="F948" s="91"/>
      <c r="G948" s="108">
        <v>10000</v>
      </c>
      <c r="H948" s="92">
        <v>0.1</v>
      </c>
      <c r="I948" s="56">
        <f>E948+F948</f>
        <v>0</v>
      </c>
      <c r="J948" s="57">
        <f>I948+H946</f>
        <v>0.08</v>
      </c>
      <c r="K948" s="57">
        <f>I948-H948</f>
        <v>-0.1</v>
      </c>
      <c r="L948" s="53"/>
      <c r="M948" s="53"/>
      <c r="N948" s="8"/>
      <c r="O948" s="8" t="str">
        <f>IF(L948&lt;&gt;"",IF(M948="○",100,IF(M948="×",-100,"")),"")</f>
        <v/>
      </c>
      <c r="P948" s="54" t="str">
        <f>IF(M948="○","勝",IF(M948="×","敗",""))</f>
        <v/>
      </c>
      <c r="U948" s="95"/>
      <c r="V948" s="95"/>
      <c r="W948" s="95"/>
      <c r="X948" s="95"/>
    </row>
    <row r="949" spans="1:24" ht="24">
      <c r="A949" s="26" t="s">
        <v>0</v>
      </c>
      <c r="B949" s="38" t="s">
        <v>33</v>
      </c>
      <c r="C949" s="38" t="s">
        <v>34</v>
      </c>
      <c r="D949" s="88" t="s">
        <v>26</v>
      </c>
      <c r="E949" s="25" t="s">
        <v>31</v>
      </c>
      <c r="F949" s="88" t="s">
        <v>27</v>
      </c>
      <c r="G949" s="86" t="s">
        <v>28</v>
      </c>
      <c r="H949" s="18" t="s">
        <v>10</v>
      </c>
      <c r="I949" s="41" t="s">
        <v>19</v>
      </c>
      <c r="J949" s="40" t="s">
        <v>21</v>
      </c>
      <c r="K949" s="40" t="s">
        <v>22</v>
      </c>
      <c r="L949" s="82" t="s">
        <v>14</v>
      </c>
      <c r="M949" s="36" t="s">
        <v>15</v>
      </c>
      <c r="N949" s="33" t="s">
        <v>16</v>
      </c>
      <c r="O949" s="33" t="s">
        <v>12</v>
      </c>
      <c r="P949" s="34" t="s">
        <v>13</v>
      </c>
      <c r="Q949" s="176"/>
      <c r="R949" s="138"/>
      <c r="S949" s="138"/>
      <c r="T949" s="139"/>
      <c r="U949" s="95"/>
      <c r="V949" s="95"/>
      <c r="W949" s="95"/>
      <c r="X949" s="95"/>
    </row>
    <row r="950" spans="1:24" ht="24">
      <c r="A950" s="4"/>
      <c r="B950" s="58"/>
      <c r="C950" s="58"/>
      <c r="D950" s="74"/>
      <c r="E950" s="16"/>
      <c r="F950" s="90"/>
      <c r="G950" s="42">
        <v>10000</v>
      </c>
      <c r="H950" s="30">
        <v>0.08</v>
      </c>
      <c r="I950" s="24">
        <f>E950+F950</f>
        <v>0</v>
      </c>
      <c r="J950" s="2">
        <f>I950-H950</f>
        <v>-0.08</v>
      </c>
      <c r="K950" s="2">
        <f>I950+H952</f>
        <v>0.1</v>
      </c>
      <c r="L950" s="47"/>
      <c r="M950" s="47"/>
      <c r="N950" s="1" t="str">
        <f>IF(M950="○",H950*G950,IF(M950="×",-H950*G950,""))</f>
        <v/>
      </c>
      <c r="O950" s="1" t="str">
        <f>IF(L950&lt;&gt;"",IF(M950="○",100,IF(M950="×",-100,"")),"")</f>
        <v/>
      </c>
      <c r="P950" s="45" t="str">
        <f>IF(M950="○","勝",IF(M950="×","敗",""))</f>
        <v/>
      </c>
      <c r="Q950" s="176"/>
      <c r="R950" s="142"/>
      <c r="S950" s="142"/>
      <c r="T950" s="139"/>
      <c r="U950" s="95">
        <f>IF(AND(V950="",W950="")=TRUE,0,IF(AND(V950="勝",W950="敗")=TRUE,1,IF(AND(W950="勝",V950="敗")=TRUE,1,IF(AND(V950="勝",W950="")=TRUE,2,IF(AND(W950="勝",V950="")=TRUE,2,IF(AND(V950="敗",W950="")=TRUE,3,IF(AND(W950="敗",V950="")=TRUE,3,0)))))))</f>
        <v>0</v>
      </c>
      <c r="V950" s="95" t="str">
        <f>IF(L950="","",P950)</f>
        <v/>
      </c>
      <c r="W950" s="95" t="str">
        <f>IF(L952="","",P952)</f>
        <v/>
      </c>
      <c r="X950" s="95"/>
    </row>
    <row r="951" spans="1:24" ht="24">
      <c r="A951" s="5">
        <f>A947+1</f>
        <v>236</v>
      </c>
      <c r="B951" s="59"/>
      <c r="C951" s="60" t="str">
        <f>IF(B951="","",TEXT(B951,"(aaa)"))</f>
        <v/>
      </c>
      <c r="D951" s="89" t="s">
        <v>26</v>
      </c>
      <c r="E951" s="27" t="s">
        <v>32</v>
      </c>
      <c r="F951" s="89"/>
      <c r="G951" s="87" t="s">
        <v>28</v>
      </c>
      <c r="H951" s="37" t="s">
        <v>11</v>
      </c>
      <c r="I951" s="83" t="s">
        <v>20</v>
      </c>
      <c r="J951" s="84" t="s">
        <v>21</v>
      </c>
      <c r="K951" s="84" t="s">
        <v>22</v>
      </c>
      <c r="L951" s="85" t="s">
        <v>14</v>
      </c>
      <c r="M951" s="48"/>
      <c r="N951" s="1"/>
      <c r="O951" s="94" t="str">
        <f>IF(AND(O950="",O952="")=TRUE,"",V951/SUM(V951:X951)*100)</f>
        <v/>
      </c>
      <c r="P951" s="45" t="str">
        <f>IF(AND(L950="",L952="")=TRUE,"",V951&amp;"勝"&amp;W951&amp;"敗"&amp;X951&amp;"引")</f>
        <v/>
      </c>
      <c r="Q951" s="137"/>
      <c r="R951" s="138"/>
      <c r="S951" s="138"/>
      <c r="T951" s="139"/>
      <c r="U951" s="95"/>
      <c r="V951" s="95">
        <f>IF(U950=2,V947+1,IF(U950=0,0,V947))</f>
        <v>0</v>
      </c>
      <c r="W951" s="95">
        <f>IF(U950=3,W947+1,IF(U950=0,0,W947))</f>
        <v>0</v>
      </c>
      <c r="X951" s="95">
        <f>IF(U950=1,X947+1,X947)</f>
        <v>0</v>
      </c>
    </row>
    <row r="952" spans="1:24" ht="14.25" thickBot="1">
      <c r="A952" s="6"/>
      <c r="B952" s="7"/>
      <c r="C952" s="7"/>
      <c r="D952" s="75"/>
      <c r="E952" s="17"/>
      <c r="F952" s="91"/>
      <c r="G952" s="108">
        <v>10000</v>
      </c>
      <c r="H952" s="92">
        <v>0.1</v>
      </c>
      <c r="I952" s="56">
        <f>E952+F952</f>
        <v>0</v>
      </c>
      <c r="J952" s="57">
        <f>I952+H950</f>
        <v>0.08</v>
      </c>
      <c r="K952" s="57">
        <f>I952-H952</f>
        <v>-0.1</v>
      </c>
      <c r="L952" s="53"/>
      <c r="M952" s="53"/>
      <c r="N952" s="8"/>
      <c r="O952" s="8" t="str">
        <f>IF(L952&lt;&gt;"",IF(M952="○",100,IF(M952="×",-100,"")),"")</f>
        <v/>
      </c>
      <c r="P952" s="54" t="str">
        <f>IF(M952="○","勝",IF(M952="×","敗",""))</f>
        <v/>
      </c>
      <c r="U952" s="95"/>
      <c r="V952" s="95"/>
      <c r="W952" s="95"/>
      <c r="X952" s="95"/>
    </row>
    <row r="953" spans="1:24" ht="24">
      <c r="A953" s="26" t="s">
        <v>0</v>
      </c>
      <c r="B953" s="38" t="s">
        <v>33</v>
      </c>
      <c r="C953" s="38" t="s">
        <v>34</v>
      </c>
      <c r="D953" s="88" t="s">
        <v>26</v>
      </c>
      <c r="E953" s="25" t="s">
        <v>31</v>
      </c>
      <c r="F953" s="88" t="s">
        <v>27</v>
      </c>
      <c r="G953" s="86" t="s">
        <v>28</v>
      </c>
      <c r="H953" s="18" t="s">
        <v>10</v>
      </c>
      <c r="I953" s="41" t="s">
        <v>19</v>
      </c>
      <c r="J953" s="40" t="s">
        <v>21</v>
      </c>
      <c r="K953" s="40" t="s">
        <v>22</v>
      </c>
      <c r="L953" s="82" t="s">
        <v>14</v>
      </c>
      <c r="M953" s="36" t="s">
        <v>15</v>
      </c>
      <c r="N953" s="33" t="s">
        <v>16</v>
      </c>
      <c r="O953" s="33" t="s">
        <v>12</v>
      </c>
      <c r="P953" s="34" t="s">
        <v>13</v>
      </c>
      <c r="Q953" s="176"/>
      <c r="R953" s="138"/>
      <c r="S953" s="138"/>
      <c r="T953" s="139"/>
      <c r="U953" s="95"/>
      <c r="V953" s="95"/>
      <c r="W953" s="95"/>
      <c r="X953" s="95"/>
    </row>
    <row r="954" spans="1:24" ht="24">
      <c r="A954" s="4"/>
      <c r="B954" s="58"/>
      <c r="C954" s="58"/>
      <c r="D954" s="74"/>
      <c r="E954" s="16"/>
      <c r="F954" s="90"/>
      <c r="G954" s="42">
        <v>10000</v>
      </c>
      <c r="H954" s="30">
        <v>0.08</v>
      </c>
      <c r="I954" s="24">
        <f>E954+F954</f>
        <v>0</v>
      </c>
      <c r="J954" s="2">
        <f>I954-H954</f>
        <v>-0.08</v>
      </c>
      <c r="K954" s="2">
        <f>I954+H956</f>
        <v>0.1</v>
      </c>
      <c r="L954" s="47"/>
      <c r="M954" s="47"/>
      <c r="N954" s="1" t="str">
        <f>IF(M954="○",H954*G954,IF(M954="×",-H954*G954,""))</f>
        <v/>
      </c>
      <c r="O954" s="1" t="str">
        <f>IF(L954&lt;&gt;"",IF(M954="○",100,IF(M954="×",-100,"")),"")</f>
        <v/>
      </c>
      <c r="P954" s="45" t="str">
        <f>IF(M954="○","勝",IF(M954="×","敗",""))</f>
        <v/>
      </c>
      <c r="Q954" s="176"/>
      <c r="R954" s="142"/>
      <c r="S954" s="142"/>
      <c r="T954" s="139"/>
      <c r="U954" s="95">
        <f>IF(AND(V954="",W954="")=TRUE,0,IF(AND(V954="勝",W954="敗")=TRUE,1,IF(AND(W954="勝",V954="敗")=TRUE,1,IF(AND(V954="勝",W954="")=TRUE,2,IF(AND(W954="勝",V954="")=TRUE,2,IF(AND(V954="敗",W954="")=TRUE,3,IF(AND(W954="敗",V954="")=TRUE,3,0)))))))</f>
        <v>0</v>
      </c>
      <c r="V954" s="95" t="str">
        <f>IF(L954="","",P954)</f>
        <v/>
      </c>
      <c r="W954" s="95" t="str">
        <f>IF(L956="","",P956)</f>
        <v/>
      </c>
      <c r="X954" s="95"/>
    </row>
    <row r="955" spans="1:24" ht="24">
      <c r="A955" s="5">
        <f>A951+1</f>
        <v>237</v>
      </c>
      <c r="B955" s="59"/>
      <c r="C955" s="60" t="str">
        <f>IF(B955="","",TEXT(B955,"(aaa)"))</f>
        <v/>
      </c>
      <c r="D955" s="89" t="s">
        <v>26</v>
      </c>
      <c r="E955" s="27" t="s">
        <v>32</v>
      </c>
      <c r="F955" s="89"/>
      <c r="G955" s="87" t="s">
        <v>28</v>
      </c>
      <c r="H955" s="37" t="s">
        <v>11</v>
      </c>
      <c r="I955" s="83" t="s">
        <v>20</v>
      </c>
      <c r="J955" s="84" t="s">
        <v>21</v>
      </c>
      <c r="K955" s="84" t="s">
        <v>22</v>
      </c>
      <c r="L955" s="85" t="s">
        <v>14</v>
      </c>
      <c r="M955" s="48"/>
      <c r="N955" s="1"/>
      <c r="O955" s="94" t="str">
        <f>IF(AND(O954="",O956="")=TRUE,"",V955/SUM(V955:X955)*100)</f>
        <v/>
      </c>
      <c r="P955" s="45" t="str">
        <f>IF(AND(L954="",L956="")=TRUE,"",V955&amp;"勝"&amp;W955&amp;"敗"&amp;X955&amp;"引")</f>
        <v/>
      </c>
      <c r="Q955" s="137"/>
      <c r="R955" s="138"/>
      <c r="S955" s="138"/>
      <c r="T955" s="139"/>
      <c r="U955" s="95"/>
      <c r="V955" s="95">
        <f>IF(U954=2,V951+1,IF(U954=0,0,V951))</f>
        <v>0</v>
      </c>
      <c r="W955" s="95">
        <f>IF(U954=3,W951+1,IF(U954=0,0,W951))</f>
        <v>0</v>
      </c>
      <c r="X955" s="95">
        <f>IF(U954=1,X951+1,X951)</f>
        <v>0</v>
      </c>
    </row>
    <row r="956" spans="1:24" ht="14.25" thickBot="1">
      <c r="A956" s="6"/>
      <c r="B956" s="7"/>
      <c r="C956" s="7"/>
      <c r="D956" s="75"/>
      <c r="E956" s="17"/>
      <c r="F956" s="91"/>
      <c r="G956" s="108">
        <v>10000</v>
      </c>
      <c r="H956" s="92">
        <v>0.1</v>
      </c>
      <c r="I956" s="56">
        <f>E956+F956</f>
        <v>0</v>
      </c>
      <c r="J956" s="57">
        <f>I956+H954</f>
        <v>0.08</v>
      </c>
      <c r="K956" s="57">
        <f>I956-H956</f>
        <v>-0.1</v>
      </c>
      <c r="L956" s="53"/>
      <c r="M956" s="53"/>
      <c r="N956" s="8"/>
      <c r="O956" s="8" t="str">
        <f>IF(L956&lt;&gt;"",IF(M956="○",100,IF(M956="×",-100,"")),"")</f>
        <v/>
      </c>
      <c r="P956" s="54" t="str">
        <f>IF(M956="○","勝",IF(M956="×","敗",""))</f>
        <v/>
      </c>
      <c r="U956" s="95"/>
      <c r="V956" s="95"/>
      <c r="W956" s="95"/>
      <c r="X956" s="95"/>
    </row>
    <row r="957" spans="1:24" ht="24">
      <c r="A957" s="26" t="s">
        <v>0</v>
      </c>
      <c r="B957" s="38" t="s">
        <v>33</v>
      </c>
      <c r="C957" s="38" t="s">
        <v>34</v>
      </c>
      <c r="D957" s="88" t="s">
        <v>26</v>
      </c>
      <c r="E957" s="25" t="s">
        <v>31</v>
      </c>
      <c r="F957" s="88" t="s">
        <v>27</v>
      </c>
      <c r="G957" s="86" t="s">
        <v>28</v>
      </c>
      <c r="H957" s="18" t="s">
        <v>10</v>
      </c>
      <c r="I957" s="41" t="s">
        <v>19</v>
      </c>
      <c r="J957" s="40" t="s">
        <v>21</v>
      </c>
      <c r="K957" s="40" t="s">
        <v>22</v>
      </c>
      <c r="L957" s="82" t="s">
        <v>14</v>
      </c>
      <c r="M957" s="36" t="s">
        <v>15</v>
      </c>
      <c r="N957" s="33" t="s">
        <v>16</v>
      </c>
      <c r="O957" s="33" t="s">
        <v>12</v>
      </c>
      <c r="P957" s="34" t="s">
        <v>13</v>
      </c>
      <c r="Q957" s="176"/>
      <c r="R957" s="138"/>
      <c r="S957" s="138"/>
      <c r="T957" s="139"/>
      <c r="U957" s="95"/>
      <c r="V957" s="95"/>
      <c r="W957" s="95"/>
      <c r="X957" s="95"/>
    </row>
    <row r="958" spans="1:24" ht="24">
      <c r="A958" s="4"/>
      <c r="B958" s="58"/>
      <c r="C958" s="58"/>
      <c r="D958" s="74"/>
      <c r="E958" s="16"/>
      <c r="F958" s="90"/>
      <c r="G958" s="42">
        <v>10000</v>
      </c>
      <c r="H958" s="30">
        <v>0.08</v>
      </c>
      <c r="I958" s="24">
        <f>E958+F958</f>
        <v>0</v>
      </c>
      <c r="J958" s="2">
        <f>I958-H958</f>
        <v>-0.08</v>
      </c>
      <c r="K958" s="2">
        <f>I958+H960</f>
        <v>0.1</v>
      </c>
      <c r="L958" s="47"/>
      <c r="M958" s="47"/>
      <c r="N958" s="1" t="str">
        <f>IF(M958="○",H958*G958,IF(M958="×",-H958*G958,""))</f>
        <v/>
      </c>
      <c r="O958" s="1" t="str">
        <f>IF(L958&lt;&gt;"",IF(M958="○",100,IF(M958="×",-100,"")),"")</f>
        <v/>
      </c>
      <c r="P958" s="45" t="str">
        <f>IF(M958="○","勝",IF(M958="×","敗",""))</f>
        <v/>
      </c>
      <c r="Q958" s="176"/>
      <c r="R958" s="142"/>
      <c r="S958" s="142"/>
      <c r="T958" s="139"/>
      <c r="U958" s="95">
        <f>IF(AND(V958="",W958="")=TRUE,0,IF(AND(V958="勝",W958="敗")=TRUE,1,IF(AND(W958="勝",V958="敗")=TRUE,1,IF(AND(V958="勝",W958="")=TRUE,2,IF(AND(W958="勝",V958="")=TRUE,2,IF(AND(V958="敗",W958="")=TRUE,3,IF(AND(W958="敗",V958="")=TRUE,3,0)))))))</f>
        <v>0</v>
      </c>
      <c r="V958" s="95" t="str">
        <f>IF(L958="","",P958)</f>
        <v/>
      </c>
      <c r="W958" s="95" t="str">
        <f>IF(L960="","",P960)</f>
        <v/>
      </c>
      <c r="X958" s="95"/>
    </row>
    <row r="959" spans="1:24" ht="24">
      <c r="A959" s="5">
        <f>A955+1</f>
        <v>238</v>
      </c>
      <c r="B959" s="59"/>
      <c r="C959" s="60" t="str">
        <f>IF(B959="","",TEXT(B959,"(aaa)"))</f>
        <v/>
      </c>
      <c r="D959" s="89" t="s">
        <v>26</v>
      </c>
      <c r="E959" s="27" t="s">
        <v>32</v>
      </c>
      <c r="F959" s="89"/>
      <c r="G959" s="87" t="s">
        <v>28</v>
      </c>
      <c r="H959" s="37" t="s">
        <v>11</v>
      </c>
      <c r="I959" s="83" t="s">
        <v>20</v>
      </c>
      <c r="J959" s="84" t="s">
        <v>21</v>
      </c>
      <c r="K959" s="84" t="s">
        <v>22</v>
      </c>
      <c r="L959" s="85" t="s">
        <v>14</v>
      </c>
      <c r="M959" s="48"/>
      <c r="N959" s="1"/>
      <c r="O959" s="94" t="str">
        <f>IF(AND(O958="",O960="")=TRUE,"",V959/SUM(V959:X959)*100)</f>
        <v/>
      </c>
      <c r="P959" s="45" t="str">
        <f>IF(AND(L958="",L960="")=TRUE,"",V959&amp;"勝"&amp;W959&amp;"敗"&amp;X959&amp;"引")</f>
        <v/>
      </c>
      <c r="Q959" s="137"/>
      <c r="R959" s="138"/>
      <c r="S959" s="138"/>
      <c r="T959" s="139"/>
      <c r="U959" s="95"/>
      <c r="V959" s="95">
        <f>IF(U958=2,V955+1,IF(U958=0,0,V955))</f>
        <v>0</v>
      </c>
      <c r="W959" s="95">
        <f>IF(U958=3,W955+1,IF(U958=0,0,W955))</f>
        <v>0</v>
      </c>
      <c r="X959" s="95">
        <f>IF(U958=1,X955+1,X955)</f>
        <v>0</v>
      </c>
    </row>
    <row r="960" spans="1:24" ht="14.25" thickBot="1">
      <c r="A960" s="6"/>
      <c r="B960" s="7"/>
      <c r="C960" s="7"/>
      <c r="D960" s="75"/>
      <c r="E960" s="17"/>
      <c r="F960" s="91"/>
      <c r="G960" s="108">
        <v>10000</v>
      </c>
      <c r="H960" s="92">
        <v>0.1</v>
      </c>
      <c r="I960" s="56">
        <f>E960+F960</f>
        <v>0</v>
      </c>
      <c r="J960" s="57">
        <f>I960+H958</f>
        <v>0.08</v>
      </c>
      <c r="K960" s="57">
        <f>I960-H960</f>
        <v>-0.1</v>
      </c>
      <c r="L960" s="53"/>
      <c r="M960" s="53"/>
      <c r="N960" s="8"/>
      <c r="O960" s="8" t="str">
        <f>IF(L960&lt;&gt;"",IF(M960="○",100,IF(M960="×",-100,"")),"")</f>
        <v/>
      </c>
      <c r="P960" s="54" t="str">
        <f>IF(M960="○","勝",IF(M960="×","敗",""))</f>
        <v/>
      </c>
      <c r="U960" s="95"/>
      <c r="V960" s="95"/>
      <c r="W960" s="95"/>
      <c r="X960" s="95"/>
    </row>
    <row r="961" spans="1:24" ht="24">
      <c r="A961" s="26" t="s">
        <v>0</v>
      </c>
      <c r="B961" s="38" t="s">
        <v>33</v>
      </c>
      <c r="C961" s="38" t="s">
        <v>34</v>
      </c>
      <c r="D961" s="88" t="s">
        <v>26</v>
      </c>
      <c r="E961" s="25" t="s">
        <v>31</v>
      </c>
      <c r="F961" s="88" t="s">
        <v>27</v>
      </c>
      <c r="G961" s="86" t="s">
        <v>28</v>
      </c>
      <c r="H961" s="18" t="s">
        <v>10</v>
      </c>
      <c r="I961" s="41" t="s">
        <v>19</v>
      </c>
      <c r="J961" s="40" t="s">
        <v>21</v>
      </c>
      <c r="K961" s="40" t="s">
        <v>22</v>
      </c>
      <c r="L961" s="82" t="s">
        <v>14</v>
      </c>
      <c r="M961" s="36" t="s">
        <v>15</v>
      </c>
      <c r="N961" s="33" t="s">
        <v>16</v>
      </c>
      <c r="O961" s="33" t="s">
        <v>12</v>
      </c>
      <c r="P961" s="34" t="s">
        <v>13</v>
      </c>
      <c r="Q961" s="176"/>
      <c r="R961" s="138"/>
      <c r="S961" s="138"/>
      <c r="T961" s="139"/>
      <c r="U961" s="95"/>
      <c r="V961" s="95"/>
      <c r="W961" s="95"/>
      <c r="X961" s="95"/>
    </row>
    <row r="962" spans="1:24" ht="24">
      <c r="A962" s="4"/>
      <c r="B962" s="58"/>
      <c r="C962" s="58"/>
      <c r="D962" s="74"/>
      <c r="E962" s="16"/>
      <c r="F962" s="90"/>
      <c r="G962" s="42">
        <v>10000</v>
      </c>
      <c r="H962" s="30">
        <v>0.08</v>
      </c>
      <c r="I962" s="24">
        <f>E962+F962</f>
        <v>0</v>
      </c>
      <c r="J962" s="2">
        <f>I962-H962</f>
        <v>-0.08</v>
      </c>
      <c r="K962" s="2">
        <f>I962+H964</f>
        <v>0.1</v>
      </c>
      <c r="L962" s="47"/>
      <c r="M962" s="47"/>
      <c r="N962" s="1" t="str">
        <f>IF(M962="○",H962*G962,IF(M962="×",-H962*G962,""))</f>
        <v/>
      </c>
      <c r="O962" s="1" t="str">
        <f>IF(L962&lt;&gt;"",IF(M962="○",100,IF(M962="×",-100,"")),"")</f>
        <v/>
      </c>
      <c r="P962" s="45" t="str">
        <f>IF(M962="○","勝",IF(M962="×","敗",""))</f>
        <v/>
      </c>
      <c r="Q962" s="176"/>
      <c r="R962" s="142"/>
      <c r="S962" s="142"/>
      <c r="T962" s="139"/>
      <c r="U962" s="95">
        <f>IF(AND(V962="",W962="")=TRUE,0,IF(AND(V962="勝",W962="敗")=TRUE,1,IF(AND(W962="勝",V962="敗")=TRUE,1,IF(AND(V962="勝",W962="")=TRUE,2,IF(AND(W962="勝",V962="")=TRUE,2,IF(AND(V962="敗",W962="")=TRUE,3,IF(AND(W962="敗",V962="")=TRUE,3,0)))))))</f>
        <v>0</v>
      </c>
      <c r="V962" s="95" t="str">
        <f>IF(L962="","",P962)</f>
        <v/>
      </c>
      <c r="W962" s="95" t="str">
        <f>IF(L964="","",P964)</f>
        <v/>
      </c>
      <c r="X962" s="95"/>
    </row>
    <row r="963" spans="1:24" ht="24">
      <c r="A963" s="5">
        <f>A959+1</f>
        <v>239</v>
      </c>
      <c r="B963" s="59"/>
      <c r="C963" s="60" t="str">
        <f>IF(B963="","",TEXT(B963,"(aaa)"))</f>
        <v/>
      </c>
      <c r="D963" s="89" t="s">
        <v>26</v>
      </c>
      <c r="E963" s="27" t="s">
        <v>32</v>
      </c>
      <c r="F963" s="89"/>
      <c r="G963" s="87" t="s">
        <v>28</v>
      </c>
      <c r="H963" s="37" t="s">
        <v>11</v>
      </c>
      <c r="I963" s="83" t="s">
        <v>20</v>
      </c>
      <c r="J963" s="84" t="s">
        <v>21</v>
      </c>
      <c r="K963" s="84" t="s">
        <v>22</v>
      </c>
      <c r="L963" s="85" t="s">
        <v>14</v>
      </c>
      <c r="M963" s="48"/>
      <c r="N963" s="1"/>
      <c r="O963" s="94" t="str">
        <f>IF(AND(O962="",O964="")=TRUE,"",V963/SUM(V963:X963)*100)</f>
        <v/>
      </c>
      <c r="P963" s="45" t="str">
        <f>IF(AND(L962="",L964="")=TRUE,"",V963&amp;"勝"&amp;W963&amp;"敗"&amp;X963&amp;"引")</f>
        <v/>
      </c>
      <c r="Q963" s="137"/>
      <c r="R963" s="138"/>
      <c r="S963" s="138"/>
      <c r="T963" s="139"/>
      <c r="U963" s="95"/>
      <c r="V963" s="95">
        <f>IF(U962=2,V959+1,IF(U962=0,0,V959))</f>
        <v>0</v>
      </c>
      <c r="W963" s="95">
        <f>IF(U962=3,W959+1,IF(U962=0,0,W959))</f>
        <v>0</v>
      </c>
      <c r="X963" s="95">
        <f>IF(U962=1,X959+1,X959)</f>
        <v>0</v>
      </c>
    </row>
    <row r="964" spans="1:24" ht="14.25" thickBot="1">
      <c r="A964" s="6"/>
      <c r="B964" s="7"/>
      <c r="C964" s="7"/>
      <c r="D964" s="75"/>
      <c r="E964" s="17"/>
      <c r="F964" s="91"/>
      <c r="G964" s="108">
        <v>10000</v>
      </c>
      <c r="H964" s="92">
        <v>0.1</v>
      </c>
      <c r="I964" s="56">
        <f>E964+F964</f>
        <v>0</v>
      </c>
      <c r="J964" s="57">
        <f>I964+H962</f>
        <v>0.08</v>
      </c>
      <c r="K964" s="57">
        <f>I964-H964</f>
        <v>-0.1</v>
      </c>
      <c r="L964" s="53"/>
      <c r="M964" s="53"/>
      <c r="N964" s="8"/>
      <c r="O964" s="8" t="str">
        <f>IF(L964&lt;&gt;"",IF(M964="○",100,IF(M964="×",-100,"")),"")</f>
        <v/>
      </c>
      <c r="P964" s="54" t="str">
        <f>IF(M964="○","勝",IF(M964="×","敗",""))</f>
        <v/>
      </c>
      <c r="U964" s="95"/>
      <c r="V964" s="95"/>
      <c r="W964" s="95"/>
      <c r="X964" s="95"/>
    </row>
    <row r="965" spans="1:24" ht="24">
      <c r="A965" s="26" t="s">
        <v>0</v>
      </c>
      <c r="B965" s="38" t="s">
        <v>33</v>
      </c>
      <c r="C965" s="38" t="s">
        <v>34</v>
      </c>
      <c r="D965" s="88" t="s">
        <v>26</v>
      </c>
      <c r="E965" s="25" t="s">
        <v>31</v>
      </c>
      <c r="F965" s="88" t="s">
        <v>27</v>
      </c>
      <c r="G965" s="86" t="s">
        <v>28</v>
      </c>
      <c r="H965" s="18" t="s">
        <v>10</v>
      </c>
      <c r="I965" s="41" t="s">
        <v>19</v>
      </c>
      <c r="J965" s="40" t="s">
        <v>21</v>
      </c>
      <c r="K965" s="40" t="s">
        <v>22</v>
      </c>
      <c r="L965" s="82" t="s">
        <v>14</v>
      </c>
      <c r="M965" s="36" t="s">
        <v>15</v>
      </c>
      <c r="N965" s="33" t="s">
        <v>16</v>
      </c>
      <c r="O965" s="33" t="s">
        <v>12</v>
      </c>
      <c r="P965" s="34" t="s">
        <v>13</v>
      </c>
      <c r="Q965" s="176"/>
      <c r="R965" s="138"/>
      <c r="S965" s="138"/>
      <c r="T965" s="139"/>
      <c r="U965" s="95"/>
      <c r="V965" s="95"/>
      <c r="W965" s="95"/>
      <c r="X965" s="95"/>
    </row>
    <row r="966" spans="1:24" ht="24">
      <c r="A966" s="4"/>
      <c r="B966" s="58"/>
      <c r="C966" s="58"/>
      <c r="D966" s="74"/>
      <c r="E966" s="16"/>
      <c r="F966" s="90"/>
      <c r="G966" s="42">
        <v>10000</v>
      </c>
      <c r="H966" s="30">
        <v>0.08</v>
      </c>
      <c r="I966" s="24">
        <f>E966+F966</f>
        <v>0</v>
      </c>
      <c r="J966" s="2">
        <f>I966-H966</f>
        <v>-0.08</v>
      </c>
      <c r="K966" s="2">
        <f>I966+H968</f>
        <v>0.1</v>
      </c>
      <c r="L966" s="47"/>
      <c r="M966" s="47"/>
      <c r="N966" s="1" t="str">
        <f>IF(M966="○",H966*G966,IF(M966="×",-H966*G966,""))</f>
        <v/>
      </c>
      <c r="O966" s="1" t="str">
        <f>IF(L966&lt;&gt;"",IF(M966="○",100,IF(M966="×",-100,"")),"")</f>
        <v/>
      </c>
      <c r="P966" s="45" t="str">
        <f>IF(M966="○","勝",IF(M966="×","敗",""))</f>
        <v/>
      </c>
      <c r="Q966" s="176"/>
      <c r="R966" s="142"/>
      <c r="S966" s="142"/>
      <c r="T966" s="139"/>
      <c r="U966" s="95">
        <f>IF(AND(V966="",W966="")=TRUE,0,IF(AND(V966="勝",W966="敗")=TRUE,1,IF(AND(W966="勝",V966="敗")=TRUE,1,IF(AND(V966="勝",W966="")=TRUE,2,IF(AND(W966="勝",V966="")=TRUE,2,IF(AND(V966="敗",W966="")=TRUE,3,IF(AND(W966="敗",V966="")=TRUE,3,0)))))))</f>
        <v>0</v>
      </c>
      <c r="V966" s="95" t="str">
        <f>IF(L966="","",P966)</f>
        <v/>
      </c>
      <c r="W966" s="95" t="str">
        <f>IF(L968="","",P968)</f>
        <v/>
      </c>
      <c r="X966" s="95"/>
    </row>
    <row r="967" spans="1:24" ht="24">
      <c r="A967" s="5">
        <f>A963+1</f>
        <v>240</v>
      </c>
      <c r="B967" s="59"/>
      <c r="C967" s="60" t="str">
        <f>IF(B967="","",TEXT(B967,"(aaa)"))</f>
        <v/>
      </c>
      <c r="D967" s="89" t="s">
        <v>26</v>
      </c>
      <c r="E967" s="27" t="s">
        <v>32</v>
      </c>
      <c r="F967" s="89"/>
      <c r="G967" s="87" t="s">
        <v>28</v>
      </c>
      <c r="H967" s="37" t="s">
        <v>11</v>
      </c>
      <c r="I967" s="83" t="s">
        <v>20</v>
      </c>
      <c r="J967" s="84" t="s">
        <v>21</v>
      </c>
      <c r="K967" s="84" t="s">
        <v>22</v>
      </c>
      <c r="L967" s="85" t="s">
        <v>14</v>
      </c>
      <c r="M967" s="48"/>
      <c r="N967" s="1"/>
      <c r="O967" s="94" t="str">
        <f>IF(AND(O966="",O968="")=TRUE,"",V967/SUM(V967:X967)*100)</f>
        <v/>
      </c>
      <c r="P967" s="45" t="str">
        <f>IF(AND(L966="",L968="")=TRUE,"",V967&amp;"勝"&amp;W967&amp;"敗"&amp;X967&amp;"引")</f>
        <v/>
      </c>
      <c r="Q967" s="137"/>
      <c r="R967" s="138"/>
      <c r="S967" s="138"/>
      <c r="T967" s="139"/>
      <c r="U967" s="95"/>
      <c r="V967" s="95">
        <f>IF(U966=2,V963+1,IF(U966=0,0,V963))</f>
        <v>0</v>
      </c>
      <c r="W967" s="95">
        <f>IF(U966=3,W963+1,IF(U966=0,0,W963))</f>
        <v>0</v>
      </c>
      <c r="X967" s="95">
        <f>IF(U966=1,X963+1,X963)</f>
        <v>0</v>
      </c>
    </row>
    <row r="968" spans="1:24" ht="14.25" thickBot="1">
      <c r="A968" s="6"/>
      <c r="B968" s="7"/>
      <c r="C968" s="7"/>
      <c r="D968" s="75"/>
      <c r="E968" s="17"/>
      <c r="F968" s="91"/>
      <c r="G968" s="108">
        <v>10000</v>
      </c>
      <c r="H968" s="92">
        <v>0.1</v>
      </c>
      <c r="I968" s="56">
        <f>E968+F968</f>
        <v>0</v>
      </c>
      <c r="J968" s="57">
        <f>I968+H966</f>
        <v>0.08</v>
      </c>
      <c r="K968" s="57">
        <f>I968-H968</f>
        <v>-0.1</v>
      </c>
      <c r="L968" s="53"/>
      <c r="M968" s="53"/>
      <c r="N968" s="8"/>
      <c r="O968" s="8" t="str">
        <f>IF(L968&lt;&gt;"",IF(M968="○",100,IF(M968="×",-100,"")),"")</f>
        <v/>
      </c>
      <c r="P968" s="54" t="str">
        <f>IF(M968="○","勝",IF(M968="×","敗",""))</f>
        <v/>
      </c>
      <c r="U968" s="95"/>
      <c r="V968" s="95"/>
      <c r="W968" s="95"/>
      <c r="X968" s="95"/>
    </row>
    <row r="969" spans="1:24" ht="24">
      <c r="A969" s="26" t="s">
        <v>0</v>
      </c>
      <c r="B969" s="38" t="s">
        <v>33</v>
      </c>
      <c r="C969" s="38" t="s">
        <v>34</v>
      </c>
      <c r="D969" s="88" t="s">
        <v>26</v>
      </c>
      <c r="E969" s="25" t="s">
        <v>31</v>
      </c>
      <c r="F969" s="88" t="s">
        <v>27</v>
      </c>
      <c r="G969" s="86" t="s">
        <v>28</v>
      </c>
      <c r="H969" s="18" t="s">
        <v>10</v>
      </c>
      <c r="I969" s="41" t="s">
        <v>19</v>
      </c>
      <c r="J969" s="40" t="s">
        <v>21</v>
      </c>
      <c r="K969" s="40" t="s">
        <v>22</v>
      </c>
      <c r="L969" s="82" t="s">
        <v>14</v>
      </c>
      <c r="M969" s="36" t="s">
        <v>15</v>
      </c>
      <c r="N969" s="33" t="s">
        <v>16</v>
      </c>
      <c r="O969" s="33" t="s">
        <v>12</v>
      </c>
      <c r="P969" s="34" t="s">
        <v>13</v>
      </c>
      <c r="Q969" s="176"/>
      <c r="R969" s="138"/>
      <c r="S969" s="138"/>
      <c r="T969" s="139"/>
      <c r="U969" s="95"/>
      <c r="V969" s="95"/>
      <c r="W969" s="95"/>
      <c r="X969" s="95"/>
    </row>
    <row r="970" spans="1:24" ht="24">
      <c r="A970" s="4"/>
      <c r="B970" s="58"/>
      <c r="C970" s="58"/>
      <c r="D970" s="74"/>
      <c r="E970" s="16"/>
      <c r="F970" s="90"/>
      <c r="G970" s="42">
        <v>10000</v>
      </c>
      <c r="H970" s="30">
        <v>0.08</v>
      </c>
      <c r="I970" s="24">
        <f>E970+F970</f>
        <v>0</v>
      </c>
      <c r="J970" s="2">
        <f>I970-H970</f>
        <v>-0.08</v>
      </c>
      <c r="K970" s="2">
        <f>I970+H972</f>
        <v>0.1</v>
      </c>
      <c r="L970" s="47"/>
      <c r="M970" s="47"/>
      <c r="N970" s="1" t="str">
        <f>IF(M970="○",H970*G970,IF(M970="×",-H970*G970,""))</f>
        <v/>
      </c>
      <c r="O970" s="1" t="str">
        <f>IF(L970&lt;&gt;"",IF(M970="○",100,IF(M970="×",-100,"")),"")</f>
        <v/>
      </c>
      <c r="P970" s="45" t="str">
        <f>IF(M970="○","勝",IF(M970="×","敗",""))</f>
        <v/>
      </c>
      <c r="Q970" s="176"/>
      <c r="R970" s="142"/>
      <c r="S970" s="142"/>
      <c r="T970" s="139"/>
      <c r="U970" s="95">
        <f>IF(AND(V970="",W970="")=TRUE,0,IF(AND(V970="勝",W970="敗")=TRUE,1,IF(AND(W970="勝",V970="敗")=TRUE,1,IF(AND(V970="勝",W970="")=TRUE,2,IF(AND(W970="勝",V970="")=TRUE,2,IF(AND(V970="敗",W970="")=TRUE,3,IF(AND(W970="敗",V970="")=TRUE,3,0)))))))</f>
        <v>0</v>
      </c>
      <c r="V970" s="95" t="str">
        <f>IF(L970="","",P970)</f>
        <v/>
      </c>
      <c r="W970" s="95" t="str">
        <f>IF(L972="","",P972)</f>
        <v/>
      </c>
      <c r="X970" s="95"/>
    </row>
    <row r="971" spans="1:24" ht="24">
      <c r="A971" s="5">
        <f>A967+1</f>
        <v>241</v>
      </c>
      <c r="B971" s="59"/>
      <c r="C971" s="60" t="str">
        <f>IF(B971="","",TEXT(B971,"(aaa)"))</f>
        <v/>
      </c>
      <c r="D971" s="89" t="s">
        <v>26</v>
      </c>
      <c r="E971" s="27" t="s">
        <v>32</v>
      </c>
      <c r="F971" s="89"/>
      <c r="G971" s="87" t="s">
        <v>28</v>
      </c>
      <c r="H971" s="37" t="s">
        <v>11</v>
      </c>
      <c r="I971" s="83" t="s">
        <v>20</v>
      </c>
      <c r="J971" s="84" t="s">
        <v>21</v>
      </c>
      <c r="K971" s="84" t="s">
        <v>22</v>
      </c>
      <c r="L971" s="85" t="s">
        <v>14</v>
      </c>
      <c r="M971" s="48"/>
      <c r="N971" s="1"/>
      <c r="O971" s="94" t="str">
        <f>IF(AND(O970="",O972="")=TRUE,"",V971/SUM(V971:X971)*100)</f>
        <v/>
      </c>
      <c r="P971" s="45" t="str">
        <f>IF(AND(L970="",L972="")=TRUE,"",V971&amp;"勝"&amp;W971&amp;"敗"&amp;X971&amp;"引")</f>
        <v/>
      </c>
      <c r="Q971" s="137"/>
      <c r="R971" s="138"/>
      <c r="S971" s="138"/>
      <c r="T971" s="139"/>
      <c r="U971" s="95"/>
      <c r="V971" s="95">
        <f>IF(U970=2,V967+1,IF(U970=0,0,V967))</f>
        <v>0</v>
      </c>
      <c r="W971" s="95">
        <f>IF(U970=3,W967+1,IF(U970=0,0,W967))</f>
        <v>0</v>
      </c>
      <c r="X971" s="95">
        <f>IF(U970=1,X967+1,X967)</f>
        <v>0</v>
      </c>
    </row>
    <row r="972" spans="1:24" ht="14.25" thickBot="1">
      <c r="A972" s="6"/>
      <c r="B972" s="7"/>
      <c r="C972" s="7"/>
      <c r="D972" s="75"/>
      <c r="E972" s="17"/>
      <c r="F972" s="91"/>
      <c r="G972" s="108">
        <v>10000</v>
      </c>
      <c r="H972" s="92">
        <v>0.1</v>
      </c>
      <c r="I972" s="56">
        <f>E972+F972</f>
        <v>0</v>
      </c>
      <c r="J972" s="57">
        <f>I972+H970</f>
        <v>0.08</v>
      </c>
      <c r="K972" s="57">
        <f>I972-H972</f>
        <v>-0.1</v>
      </c>
      <c r="L972" s="53"/>
      <c r="M972" s="53"/>
      <c r="N972" s="8"/>
      <c r="O972" s="8" t="str">
        <f>IF(L972&lt;&gt;"",IF(M972="○",100,IF(M972="×",-100,"")),"")</f>
        <v/>
      </c>
      <c r="P972" s="54" t="str">
        <f>IF(M972="○","勝",IF(M972="×","敗",""))</f>
        <v/>
      </c>
      <c r="U972" s="95"/>
      <c r="V972" s="95"/>
      <c r="W972" s="95"/>
      <c r="X972" s="95"/>
    </row>
    <row r="973" spans="1:24" ht="24">
      <c r="A973" s="26" t="s">
        <v>0</v>
      </c>
      <c r="B973" s="38" t="s">
        <v>33</v>
      </c>
      <c r="C973" s="38" t="s">
        <v>34</v>
      </c>
      <c r="D973" s="88" t="s">
        <v>26</v>
      </c>
      <c r="E973" s="25" t="s">
        <v>31</v>
      </c>
      <c r="F973" s="88" t="s">
        <v>27</v>
      </c>
      <c r="G973" s="86" t="s">
        <v>28</v>
      </c>
      <c r="H973" s="18" t="s">
        <v>10</v>
      </c>
      <c r="I973" s="41" t="s">
        <v>19</v>
      </c>
      <c r="J973" s="40" t="s">
        <v>21</v>
      </c>
      <c r="K973" s="40" t="s">
        <v>22</v>
      </c>
      <c r="L973" s="82" t="s">
        <v>14</v>
      </c>
      <c r="M973" s="36" t="s">
        <v>15</v>
      </c>
      <c r="N973" s="33" t="s">
        <v>16</v>
      </c>
      <c r="O973" s="33" t="s">
        <v>12</v>
      </c>
      <c r="P973" s="34" t="s">
        <v>13</v>
      </c>
      <c r="Q973" s="176"/>
      <c r="R973" s="138"/>
      <c r="S973" s="138"/>
      <c r="T973" s="139"/>
      <c r="U973" s="95"/>
      <c r="V973" s="95"/>
      <c r="W973" s="95"/>
      <c r="X973" s="95"/>
    </row>
    <row r="974" spans="1:24" ht="24">
      <c r="A974" s="4"/>
      <c r="B974" s="58"/>
      <c r="C974" s="58"/>
      <c r="D974" s="74"/>
      <c r="E974" s="16"/>
      <c r="F974" s="90"/>
      <c r="G974" s="42">
        <v>10000</v>
      </c>
      <c r="H974" s="30">
        <v>0.08</v>
      </c>
      <c r="I974" s="24">
        <f>E974+F974</f>
        <v>0</v>
      </c>
      <c r="J974" s="2">
        <f>I974-H974</f>
        <v>-0.08</v>
      </c>
      <c r="K974" s="2">
        <f>I974+H976</f>
        <v>0.1</v>
      </c>
      <c r="L974" s="47"/>
      <c r="M974" s="47"/>
      <c r="N974" s="1" t="str">
        <f>IF(M974="○",H974*G974,IF(M974="×",-H974*G974,""))</f>
        <v/>
      </c>
      <c r="O974" s="1" t="str">
        <f>IF(L974&lt;&gt;"",IF(M974="○",100,IF(M974="×",-100,"")),"")</f>
        <v/>
      </c>
      <c r="P974" s="45" t="str">
        <f>IF(M974="○","勝",IF(M974="×","敗",""))</f>
        <v/>
      </c>
      <c r="Q974" s="176"/>
      <c r="R974" s="142"/>
      <c r="S974" s="142"/>
      <c r="T974" s="139"/>
      <c r="U974" s="95">
        <f>IF(AND(V974="",W974="")=TRUE,0,IF(AND(V974="勝",W974="敗")=TRUE,1,IF(AND(W974="勝",V974="敗")=TRUE,1,IF(AND(V974="勝",W974="")=TRUE,2,IF(AND(W974="勝",V974="")=TRUE,2,IF(AND(V974="敗",W974="")=TRUE,3,IF(AND(W974="敗",V974="")=TRUE,3,0)))))))</f>
        <v>0</v>
      </c>
      <c r="V974" s="95" t="str">
        <f>IF(L974="","",P974)</f>
        <v/>
      </c>
      <c r="W974" s="95" t="str">
        <f>IF(L976="","",P976)</f>
        <v/>
      </c>
      <c r="X974" s="95"/>
    </row>
    <row r="975" spans="1:24" ht="24">
      <c r="A975" s="5">
        <f>A971+1</f>
        <v>242</v>
      </c>
      <c r="B975" s="59"/>
      <c r="C975" s="60" t="str">
        <f>IF(B975="","",TEXT(B975,"(aaa)"))</f>
        <v/>
      </c>
      <c r="D975" s="89" t="s">
        <v>26</v>
      </c>
      <c r="E975" s="27" t="s">
        <v>32</v>
      </c>
      <c r="F975" s="89"/>
      <c r="G975" s="87" t="s">
        <v>28</v>
      </c>
      <c r="H975" s="37" t="s">
        <v>11</v>
      </c>
      <c r="I975" s="83" t="s">
        <v>20</v>
      </c>
      <c r="J975" s="84" t="s">
        <v>21</v>
      </c>
      <c r="K975" s="84" t="s">
        <v>22</v>
      </c>
      <c r="L975" s="85" t="s">
        <v>14</v>
      </c>
      <c r="M975" s="48"/>
      <c r="N975" s="1"/>
      <c r="O975" s="94" t="str">
        <f>IF(AND(O974="",O976="")=TRUE,"",V975/SUM(V975:X975)*100)</f>
        <v/>
      </c>
      <c r="P975" s="45" t="str">
        <f>IF(AND(L974="",L976="")=TRUE,"",V975&amp;"勝"&amp;W975&amp;"敗"&amp;X975&amp;"引")</f>
        <v/>
      </c>
      <c r="Q975" s="137"/>
      <c r="R975" s="138"/>
      <c r="S975" s="138"/>
      <c r="T975" s="139"/>
      <c r="U975" s="95"/>
      <c r="V975" s="95">
        <f>IF(U974=2,V971+1,IF(U974=0,0,V971))</f>
        <v>0</v>
      </c>
      <c r="W975" s="95">
        <f>IF(U974=3,W971+1,IF(U974=0,0,W971))</f>
        <v>0</v>
      </c>
      <c r="X975" s="95">
        <f>IF(U974=1,X971+1,X971)</f>
        <v>0</v>
      </c>
    </row>
    <row r="976" spans="1:24" ht="14.25" thickBot="1">
      <c r="A976" s="6"/>
      <c r="B976" s="7"/>
      <c r="C976" s="7"/>
      <c r="D976" s="75"/>
      <c r="E976" s="17"/>
      <c r="F976" s="91"/>
      <c r="G976" s="108">
        <v>10000</v>
      </c>
      <c r="H976" s="92">
        <v>0.1</v>
      </c>
      <c r="I976" s="56">
        <f>E976+F976</f>
        <v>0</v>
      </c>
      <c r="J976" s="57">
        <f>I976+H974</f>
        <v>0.08</v>
      </c>
      <c r="K976" s="57">
        <f>I976-H976</f>
        <v>-0.1</v>
      </c>
      <c r="L976" s="53"/>
      <c r="M976" s="53"/>
      <c r="N976" s="8"/>
      <c r="O976" s="8" t="str">
        <f>IF(L976&lt;&gt;"",IF(M976="○",100,IF(M976="×",-100,"")),"")</f>
        <v/>
      </c>
      <c r="P976" s="54" t="str">
        <f>IF(M976="○","勝",IF(M976="×","敗",""))</f>
        <v/>
      </c>
      <c r="U976" s="95"/>
      <c r="V976" s="95"/>
      <c r="W976" s="95"/>
      <c r="X976" s="95"/>
    </row>
    <row r="977" spans="1:24" ht="24">
      <c r="A977" s="26" t="s">
        <v>0</v>
      </c>
      <c r="B977" s="38" t="s">
        <v>33</v>
      </c>
      <c r="C977" s="38" t="s">
        <v>34</v>
      </c>
      <c r="D977" s="88" t="s">
        <v>26</v>
      </c>
      <c r="E977" s="25" t="s">
        <v>31</v>
      </c>
      <c r="F977" s="88" t="s">
        <v>27</v>
      </c>
      <c r="G977" s="86" t="s">
        <v>28</v>
      </c>
      <c r="H977" s="18" t="s">
        <v>10</v>
      </c>
      <c r="I977" s="41" t="s">
        <v>19</v>
      </c>
      <c r="J977" s="40" t="s">
        <v>21</v>
      </c>
      <c r="K977" s="40" t="s">
        <v>22</v>
      </c>
      <c r="L977" s="82" t="s">
        <v>14</v>
      </c>
      <c r="M977" s="36" t="s">
        <v>15</v>
      </c>
      <c r="N977" s="33" t="s">
        <v>16</v>
      </c>
      <c r="O977" s="33" t="s">
        <v>12</v>
      </c>
      <c r="P977" s="34" t="s">
        <v>13</v>
      </c>
      <c r="Q977" s="176"/>
      <c r="R977" s="138"/>
      <c r="S977" s="138"/>
      <c r="T977" s="139"/>
      <c r="U977" s="95"/>
      <c r="V977" s="95"/>
      <c r="W977" s="95"/>
      <c r="X977" s="95"/>
    </row>
    <row r="978" spans="1:24" ht="24">
      <c r="A978" s="4"/>
      <c r="B978" s="58"/>
      <c r="C978" s="58"/>
      <c r="D978" s="74"/>
      <c r="E978" s="16"/>
      <c r="F978" s="90"/>
      <c r="G978" s="42">
        <v>10000</v>
      </c>
      <c r="H978" s="30">
        <v>0.08</v>
      </c>
      <c r="I978" s="24">
        <f>E978+F978</f>
        <v>0</v>
      </c>
      <c r="J978" s="2">
        <f>I978-H978</f>
        <v>-0.08</v>
      </c>
      <c r="K978" s="2">
        <f>I978+H980</f>
        <v>0.1</v>
      </c>
      <c r="L978" s="47"/>
      <c r="M978" s="47"/>
      <c r="N978" s="1" t="str">
        <f>IF(M978="○",H978*G978,IF(M978="×",-H978*G978,""))</f>
        <v/>
      </c>
      <c r="O978" s="1" t="str">
        <f>IF(L978&lt;&gt;"",IF(M978="○",100,IF(M978="×",-100,"")),"")</f>
        <v/>
      </c>
      <c r="P978" s="45" t="str">
        <f>IF(M978="○","勝",IF(M978="×","敗",""))</f>
        <v/>
      </c>
      <c r="Q978" s="176"/>
      <c r="R978" s="142"/>
      <c r="S978" s="142"/>
      <c r="T978" s="139"/>
      <c r="U978" s="95">
        <f>IF(AND(V978="",W978="")=TRUE,0,IF(AND(V978="勝",W978="敗")=TRUE,1,IF(AND(W978="勝",V978="敗")=TRUE,1,IF(AND(V978="勝",W978="")=TRUE,2,IF(AND(W978="勝",V978="")=TRUE,2,IF(AND(V978="敗",W978="")=TRUE,3,IF(AND(W978="敗",V978="")=TRUE,3,0)))))))</f>
        <v>0</v>
      </c>
      <c r="V978" s="95" t="str">
        <f>IF(L978="","",P978)</f>
        <v/>
      </c>
      <c r="W978" s="95" t="str">
        <f>IF(L980="","",P980)</f>
        <v/>
      </c>
      <c r="X978" s="95"/>
    </row>
    <row r="979" spans="1:24" ht="24">
      <c r="A979" s="5">
        <f>A975+1</f>
        <v>243</v>
      </c>
      <c r="B979" s="59"/>
      <c r="C979" s="60" t="str">
        <f>IF(B979="","",TEXT(B979,"(aaa)"))</f>
        <v/>
      </c>
      <c r="D979" s="89" t="s">
        <v>26</v>
      </c>
      <c r="E979" s="27" t="s">
        <v>32</v>
      </c>
      <c r="F979" s="89"/>
      <c r="G979" s="87" t="s">
        <v>28</v>
      </c>
      <c r="H979" s="37" t="s">
        <v>11</v>
      </c>
      <c r="I979" s="83" t="s">
        <v>20</v>
      </c>
      <c r="J979" s="84" t="s">
        <v>21</v>
      </c>
      <c r="K979" s="84" t="s">
        <v>22</v>
      </c>
      <c r="L979" s="85" t="s">
        <v>14</v>
      </c>
      <c r="M979" s="48"/>
      <c r="N979" s="1"/>
      <c r="O979" s="94" t="str">
        <f>IF(AND(O978="",O980="")=TRUE,"",V979/SUM(V979:X979)*100)</f>
        <v/>
      </c>
      <c r="P979" s="45" t="str">
        <f>IF(AND(L978="",L980="")=TRUE,"",V979&amp;"勝"&amp;W979&amp;"敗"&amp;X979&amp;"引")</f>
        <v/>
      </c>
      <c r="Q979" s="137"/>
      <c r="R979" s="138"/>
      <c r="S979" s="138"/>
      <c r="T979" s="139"/>
      <c r="U979" s="95"/>
      <c r="V979" s="95">
        <f>IF(U978=2,V975+1,IF(U978=0,0,V975))</f>
        <v>0</v>
      </c>
      <c r="W979" s="95">
        <f>IF(U978=3,W975+1,IF(U978=0,0,W975))</f>
        <v>0</v>
      </c>
      <c r="X979" s="95">
        <f>IF(U978=1,X975+1,X975)</f>
        <v>0</v>
      </c>
    </row>
    <row r="980" spans="1:24" ht="14.25" thickBot="1">
      <c r="A980" s="6"/>
      <c r="B980" s="7"/>
      <c r="C980" s="7"/>
      <c r="D980" s="75"/>
      <c r="E980" s="17"/>
      <c r="F980" s="91"/>
      <c r="G980" s="108">
        <v>10000</v>
      </c>
      <c r="H980" s="92">
        <v>0.1</v>
      </c>
      <c r="I980" s="56">
        <f>E980+F980</f>
        <v>0</v>
      </c>
      <c r="J980" s="57">
        <f>I980+H978</f>
        <v>0.08</v>
      </c>
      <c r="K980" s="57">
        <f>I980-H980</f>
        <v>-0.1</v>
      </c>
      <c r="L980" s="53"/>
      <c r="M980" s="53"/>
      <c r="N980" s="8"/>
      <c r="O980" s="8" t="str">
        <f>IF(L980&lt;&gt;"",IF(M980="○",100,IF(M980="×",-100,"")),"")</f>
        <v/>
      </c>
      <c r="P980" s="54" t="str">
        <f>IF(M980="○","勝",IF(M980="×","敗",""))</f>
        <v/>
      </c>
      <c r="U980" s="95"/>
      <c r="V980" s="95"/>
      <c r="W980" s="95"/>
      <c r="X980" s="95"/>
    </row>
    <row r="981" spans="1:24" ht="24">
      <c r="A981" s="26" t="s">
        <v>0</v>
      </c>
      <c r="B981" s="38" t="s">
        <v>33</v>
      </c>
      <c r="C981" s="38" t="s">
        <v>34</v>
      </c>
      <c r="D981" s="88" t="s">
        <v>26</v>
      </c>
      <c r="E981" s="25" t="s">
        <v>31</v>
      </c>
      <c r="F981" s="88" t="s">
        <v>27</v>
      </c>
      <c r="G981" s="86" t="s">
        <v>28</v>
      </c>
      <c r="H981" s="18" t="s">
        <v>10</v>
      </c>
      <c r="I981" s="41" t="s">
        <v>19</v>
      </c>
      <c r="J981" s="40" t="s">
        <v>21</v>
      </c>
      <c r="K981" s="40" t="s">
        <v>22</v>
      </c>
      <c r="L981" s="82" t="s">
        <v>14</v>
      </c>
      <c r="M981" s="36" t="s">
        <v>15</v>
      </c>
      <c r="N981" s="33" t="s">
        <v>16</v>
      </c>
      <c r="O981" s="33" t="s">
        <v>12</v>
      </c>
      <c r="P981" s="34" t="s">
        <v>13</v>
      </c>
      <c r="Q981" s="176"/>
      <c r="R981" s="138"/>
      <c r="S981" s="138"/>
      <c r="T981" s="139"/>
      <c r="U981" s="95"/>
      <c r="V981" s="95"/>
      <c r="W981" s="95"/>
      <c r="X981" s="95"/>
    </row>
    <row r="982" spans="1:24" ht="24">
      <c r="A982" s="4"/>
      <c r="B982" s="58"/>
      <c r="C982" s="58"/>
      <c r="D982" s="74"/>
      <c r="E982" s="16"/>
      <c r="F982" s="90"/>
      <c r="G982" s="42">
        <v>10000</v>
      </c>
      <c r="H982" s="30">
        <v>0.08</v>
      </c>
      <c r="I982" s="24">
        <f>E982+F982</f>
        <v>0</v>
      </c>
      <c r="J982" s="2">
        <f>I982-H982</f>
        <v>-0.08</v>
      </c>
      <c r="K982" s="2">
        <f>I982+H984</f>
        <v>0.1</v>
      </c>
      <c r="L982" s="47"/>
      <c r="M982" s="47"/>
      <c r="N982" s="1" t="str">
        <f>IF(M982="○",H982*G982,IF(M982="×",-H982*G982,""))</f>
        <v/>
      </c>
      <c r="O982" s="1" t="str">
        <f>IF(L982&lt;&gt;"",IF(M982="○",100,IF(M982="×",-100,"")),"")</f>
        <v/>
      </c>
      <c r="P982" s="45" t="str">
        <f>IF(M982="○","勝",IF(M982="×","敗",""))</f>
        <v/>
      </c>
      <c r="Q982" s="176"/>
      <c r="R982" s="142"/>
      <c r="S982" s="142"/>
      <c r="T982" s="139"/>
      <c r="U982" s="95">
        <f>IF(AND(V982="",W982="")=TRUE,0,IF(AND(V982="勝",W982="敗")=TRUE,1,IF(AND(W982="勝",V982="敗")=TRUE,1,IF(AND(V982="勝",W982="")=TRUE,2,IF(AND(W982="勝",V982="")=TRUE,2,IF(AND(V982="敗",W982="")=TRUE,3,IF(AND(W982="敗",V982="")=TRUE,3,0)))))))</f>
        <v>0</v>
      </c>
      <c r="V982" s="95" t="str">
        <f>IF(L982="","",P982)</f>
        <v/>
      </c>
      <c r="W982" s="95" t="str">
        <f>IF(L984="","",P984)</f>
        <v/>
      </c>
      <c r="X982" s="95"/>
    </row>
    <row r="983" spans="1:24" ht="24">
      <c r="A983" s="5">
        <f>A979+1</f>
        <v>244</v>
      </c>
      <c r="B983" s="59"/>
      <c r="C983" s="60" t="str">
        <f>IF(B983="","",TEXT(B983,"(aaa)"))</f>
        <v/>
      </c>
      <c r="D983" s="89" t="s">
        <v>26</v>
      </c>
      <c r="E983" s="27" t="s">
        <v>32</v>
      </c>
      <c r="F983" s="89"/>
      <c r="G983" s="87" t="s">
        <v>28</v>
      </c>
      <c r="H983" s="37" t="s">
        <v>11</v>
      </c>
      <c r="I983" s="83" t="s">
        <v>20</v>
      </c>
      <c r="J983" s="84" t="s">
        <v>21</v>
      </c>
      <c r="K983" s="84" t="s">
        <v>22</v>
      </c>
      <c r="L983" s="85" t="s">
        <v>14</v>
      </c>
      <c r="M983" s="48"/>
      <c r="N983" s="1"/>
      <c r="O983" s="94" t="str">
        <f>IF(AND(O982="",O984="")=TRUE,"",V983/SUM(V983:X983)*100)</f>
        <v/>
      </c>
      <c r="P983" s="45" t="str">
        <f>IF(AND(L982="",L984="")=TRUE,"",V983&amp;"勝"&amp;W983&amp;"敗"&amp;X983&amp;"引")</f>
        <v/>
      </c>
      <c r="Q983" s="137"/>
      <c r="R983" s="138"/>
      <c r="S983" s="138"/>
      <c r="T983" s="139"/>
      <c r="U983" s="95"/>
      <c r="V983" s="95">
        <f>IF(U982=2,V979+1,IF(U982=0,0,V979))</f>
        <v>0</v>
      </c>
      <c r="W983" s="95">
        <f>IF(U982=3,W979+1,IF(U982=0,0,W979))</f>
        <v>0</v>
      </c>
      <c r="X983" s="95">
        <f>IF(U982=1,X979+1,X979)</f>
        <v>0</v>
      </c>
    </row>
    <row r="984" spans="1:24" ht="14.25" thickBot="1">
      <c r="A984" s="6"/>
      <c r="B984" s="7"/>
      <c r="C984" s="7"/>
      <c r="D984" s="75"/>
      <c r="E984" s="17"/>
      <c r="F984" s="91"/>
      <c r="G984" s="108">
        <v>10000</v>
      </c>
      <c r="H984" s="92">
        <v>0.1</v>
      </c>
      <c r="I984" s="56">
        <f>E984+F984</f>
        <v>0</v>
      </c>
      <c r="J984" s="57">
        <f>I984+H982</f>
        <v>0.08</v>
      </c>
      <c r="K984" s="57">
        <f>I984-H984</f>
        <v>-0.1</v>
      </c>
      <c r="L984" s="53"/>
      <c r="M984" s="53"/>
      <c r="N984" s="8"/>
      <c r="O984" s="8" t="str">
        <f>IF(L984&lt;&gt;"",IF(M984="○",100,IF(M984="×",-100,"")),"")</f>
        <v/>
      </c>
      <c r="P984" s="54" t="str">
        <f>IF(M984="○","勝",IF(M984="×","敗",""))</f>
        <v/>
      </c>
      <c r="U984" s="95"/>
      <c r="V984" s="95"/>
      <c r="W984" s="95"/>
      <c r="X984" s="95"/>
    </row>
    <row r="985" spans="1:24" ht="24">
      <c r="A985" s="26" t="s">
        <v>0</v>
      </c>
      <c r="B985" s="38" t="s">
        <v>33</v>
      </c>
      <c r="C985" s="38" t="s">
        <v>34</v>
      </c>
      <c r="D985" s="88" t="s">
        <v>26</v>
      </c>
      <c r="E985" s="25" t="s">
        <v>31</v>
      </c>
      <c r="F985" s="88" t="s">
        <v>27</v>
      </c>
      <c r="G985" s="86" t="s">
        <v>28</v>
      </c>
      <c r="H985" s="18" t="s">
        <v>10</v>
      </c>
      <c r="I985" s="41" t="s">
        <v>19</v>
      </c>
      <c r="J985" s="40" t="s">
        <v>21</v>
      </c>
      <c r="K985" s="40" t="s">
        <v>22</v>
      </c>
      <c r="L985" s="82" t="s">
        <v>14</v>
      </c>
      <c r="M985" s="36" t="s">
        <v>15</v>
      </c>
      <c r="N985" s="33" t="s">
        <v>16</v>
      </c>
      <c r="O985" s="33" t="s">
        <v>12</v>
      </c>
      <c r="P985" s="34" t="s">
        <v>13</v>
      </c>
      <c r="Q985" s="176"/>
      <c r="R985" s="138"/>
      <c r="S985" s="138"/>
      <c r="T985" s="139"/>
      <c r="U985" s="95"/>
      <c r="V985" s="95"/>
      <c r="W985" s="95"/>
      <c r="X985" s="95"/>
    </row>
    <row r="986" spans="1:24" ht="24">
      <c r="A986" s="4"/>
      <c r="B986" s="58"/>
      <c r="C986" s="58"/>
      <c r="D986" s="74"/>
      <c r="E986" s="16"/>
      <c r="F986" s="90"/>
      <c r="G986" s="42">
        <v>10000</v>
      </c>
      <c r="H986" s="30">
        <v>0.08</v>
      </c>
      <c r="I986" s="24">
        <f>E986+F986</f>
        <v>0</v>
      </c>
      <c r="J986" s="2">
        <f>I986-H986</f>
        <v>-0.08</v>
      </c>
      <c r="K986" s="2">
        <f>I986+H988</f>
        <v>0.1</v>
      </c>
      <c r="L986" s="47"/>
      <c r="M986" s="47"/>
      <c r="N986" s="1" t="str">
        <f>IF(M986="○",H986*G986,IF(M986="×",-H986*G986,""))</f>
        <v/>
      </c>
      <c r="O986" s="1" t="str">
        <f>IF(L986&lt;&gt;"",IF(M986="○",100,IF(M986="×",-100,"")),"")</f>
        <v/>
      </c>
      <c r="P986" s="45" t="str">
        <f>IF(M986="○","勝",IF(M986="×","敗",""))</f>
        <v/>
      </c>
      <c r="Q986" s="176"/>
      <c r="R986" s="142"/>
      <c r="S986" s="142"/>
      <c r="T986" s="139"/>
      <c r="U986" s="95">
        <f>IF(AND(V986="",W986="")=TRUE,0,IF(AND(V986="勝",W986="敗")=TRUE,1,IF(AND(W986="勝",V986="敗")=TRUE,1,IF(AND(V986="勝",W986="")=TRUE,2,IF(AND(W986="勝",V986="")=TRUE,2,IF(AND(V986="敗",W986="")=TRUE,3,IF(AND(W986="敗",V986="")=TRUE,3,0)))))))</f>
        <v>0</v>
      </c>
      <c r="V986" s="95" t="str">
        <f>IF(L986="","",P986)</f>
        <v/>
      </c>
      <c r="W986" s="95" t="str">
        <f>IF(L988="","",P988)</f>
        <v/>
      </c>
      <c r="X986" s="95"/>
    </row>
    <row r="987" spans="1:24" ht="24">
      <c r="A987" s="5">
        <f>A983+1</f>
        <v>245</v>
      </c>
      <c r="B987" s="59"/>
      <c r="C987" s="60" t="str">
        <f>IF(B987="","",TEXT(B987,"(aaa)"))</f>
        <v/>
      </c>
      <c r="D987" s="89" t="s">
        <v>26</v>
      </c>
      <c r="E987" s="27" t="s">
        <v>32</v>
      </c>
      <c r="F987" s="89"/>
      <c r="G987" s="87" t="s">
        <v>28</v>
      </c>
      <c r="H987" s="37" t="s">
        <v>11</v>
      </c>
      <c r="I987" s="83" t="s">
        <v>20</v>
      </c>
      <c r="J987" s="84" t="s">
        <v>21</v>
      </c>
      <c r="K987" s="84" t="s">
        <v>22</v>
      </c>
      <c r="L987" s="85" t="s">
        <v>14</v>
      </c>
      <c r="M987" s="48"/>
      <c r="N987" s="1"/>
      <c r="O987" s="94" t="str">
        <f>IF(AND(O986="",O988="")=TRUE,"",V987/SUM(V987:X987)*100)</f>
        <v/>
      </c>
      <c r="P987" s="45" t="str">
        <f>IF(AND(L986="",L988="")=TRUE,"",V987&amp;"勝"&amp;W987&amp;"敗"&amp;X987&amp;"引")</f>
        <v/>
      </c>
      <c r="Q987" s="137"/>
      <c r="R987" s="138"/>
      <c r="S987" s="138"/>
      <c r="T987" s="139"/>
      <c r="U987" s="95"/>
      <c r="V987" s="95">
        <f>IF(U986=2,V983+1,IF(U986=0,0,V983))</f>
        <v>0</v>
      </c>
      <c r="W987" s="95">
        <f>IF(U986=3,W983+1,IF(U986=0,0,W983))</f>
        <v>0</v>
      </c>
      <c r="X987" s="95">
        <f>IF(U986=1,X983+1,X983)</f>
        <v>0</v>
      </c>
    </row>
    <row r="988" spans="1:24" ht="14.25" thickBot="1">
      <c r="A988" s="6"/>
      <c r="B988" s="7"/>
      <c r="C988" s="7"/>
      <c r="D988" s="75"/>
      <c r="E988" s="17"/>
      <c r="F988" s="91"/>
      <c r="G988" s="108">
        <v>10000</v>
      </c>
      <c r="H988" s="92">
        <v>0.1</v>
      </c>
      <c r="I988" s="56">
        <f>E988+F988</f>
        <v>0</v>
      </c>
      <c r="J988" s="57">
        <f>I988+H986</f>
        <v>0.08</v>
      </c>
      <c r="K988" s="57">
        <f>I988-H988</f>
        <v>-0.1</v>
      </c>
      <c r="L988" s="53"/>
      <c r="M988" s="53"/>
      <c r="N988" s="8"/>
      <c r="O988" s="8" t="str">
        <f>IF(L988&lt;&gt;"",IF(M988="○",100,IF(M988="×",-100,"")),"")</f>
        <v/>
      </c>
      <c r="P988" s="54" t="str">
        <f>IF(M988="○","勝",IF(M988="×","敗",""))</f>
        <v/>
      </c>
      <c r="U988" s="95"/>
      <c r="V988" s="95"/>
      <c r="W988" s="95"/>
      <c r="X988" s="95"/>
    </row>
    <row r="989" spans="1:24" ht="24">
      <c r="A989" s="26" t="s">
        <v>0</v>
      </c>
      <c r="B989" s="38" t="s">
        <v>33</v>
      </c>
      <c r="C989" s="38" t="s">
        <v>34</v>
      </c>
      <c r="D989" s="88" t="s">
        <v>26</v>
      </c>
      <c r="E989" s="25" t="s">
        <v>31</v>
      </c>
      <c r="F989" s="88" t="s">
        <v>27</v>
      </c>
      <c r="G989" s="86" t="s">
        <v>28</v>
      </c>
      <c r="H989" s="18" t="s">
        <v>10</v>
      </c>
      <c r="I989" s="41" t="s">
        <v>19</v>
      </c>
      <c r="J989" s="40" t="s">
        <v>21</v>
      </c>
      <c r="K989" s="40" t="s">
        <v>22</v>
      </c>
      <c r="L989" s="82" t="s">
        <v>14</v>
      </c>
      <c r="M989" s="36" t="s">
        <v>15</v>
      </c>
      <c r="N989" s="33" t="s">
        <v>16</v>
      </c>
      <c r="O989" s="33" t="s">
        <v>12</v>
      </c>
      <c r="P989" s="34" t="s">
        <v>13</v>
      </c>
      <c r="Q989" s="176"/>
      <c r="R989" s="138"/>
      <c r="S989" s="138"/>
      <c r="T989" s="139"/>
      <c r="U989" s="95"/>
      <c r="V989" s="95"/>
      <c r="W989" s="95"/>
      <c r="X989" s="95"/>
    </row>
    <row r="990" spans="1:24" ht="24">
      <c r="A990" s="4"/>
      <c r="B990" s="58"/>
      <c r="C990" s="58"/>
      <c r="D990" s="74"/>
      <c r="E990" s="16"/>
      <c r="F990" s="90"/>
      <c r="G990" s="42">
        <v>10000</v>
      </c>
      <c r="H990" s="30">
        <v>0.08</v>
      </c>
      <c r="I990" s="24">
        <f>E990+F990</f>
        <v>0</v>
      </c>
      <c r="J990" s="2">
        <f>I990-H990</f>
        <v>-0.08</v>
      </c>
      <c r="K990" s="2">
        <f>I990+H992</f>
        <v>0.1</v>
      </c>
      <c r="L990" s="47"/>
      <c r="M990" s="47"/>
      <c r="N990" s="1" t="str">
        <f>IF(M990="○",H990*G990,IF(M990="×",-H990*G990,""))</f>
        <v/>
      </c>
      <c r="O990" s="1" t="str">
        <f>IF(L990&lt;&gt;"",IF(M990="○",100,IF(M990="×",-100,"")),"")</f>
        <v/>
      </c>
      <c r="P990" s="45" t="str">
        <f>IF(M990="○","勝",IF(M990="×","敗",""))</f>
        <v/>
      </c>
      <c r="Q990" s="176"/>
      <c r="R990" s="142"/>
      <c r="S990" s="142"/>
      <c r="T990" s="139"/>
      <c r="U990" s="95">
        <f>IF(AND(V990="",W990="")=TRUE,0,IF(AND(V990="勝",W990="敗")=TRUE,1,IF(AND(W990="勝",V990="敗")=TRUE,1,IF(AND(V990="勝",W990="")=TRUE,2,IF(AND(W990="勝",V990="")=TRUE,2,IF(AND(V990="敗",W990="")=TRUE,3,IF(AND(W990="敗",V990="")=TRUE,3,0)))))))</f>
        <v>0</v>
      </c>
      <c r="V990" s="95" t="str">
        <f>IF(L990="","",P990)</f>
        <v/>
      </c>
      <c r="W990" s="95" t="str">
        <f>IF(L992="","",P992)</f>
        <v/>
      </c>
      <c r="X990" s="95"/>
    </row>
    <row r="991" spans="1:24" ht="24">
      <c r="A991" s="5">
        <f>A987+1</f>
        <v>246</v>
      </c>
      <c r="B991" s="59"/>
      <c r="C991" s="60" t="str">
        <f>IF(B991="","",TEXT(B991,"(aaa)"))</f>
        <v/>
      </c>
      <c r="D991" s="89" t="s">
        <v>26</v>
      </c>
      <c r="E991" s="27" t="s">
        <v>32</v>
      </c>
      <c r="F991" s="89"/>
      <c r="G991" s="87" t="s">
        <v>28</v>
      </c>
      <c r="H991" s="37" t="s">
        <v>11</v>
      </c>
      <c r="I991" s="83" t="s">
        <v>20</v>
      </c>
      <c r="J991" s="84" t="s">
        <v>21</v>
      </c>
      <c r="K991" s="84" t="s">
        <v>22</v>
      </c>
      <c r="L991" s="85" t="s">
        <v>14</v>
      </c>
      <c r="M991" s="48"/>
      <c r="N991" s="1"/>
      <c r="O991" s="94" t="str">
        <f>IF(AND(O990="",O992="")=TRUE,"",V991/SUM(V991:X991)*100)</f>
        <v/>
      </c>
      <c r="P991" s="45" t="str">
        <f>IF(AND(L990="",L992="")=TRUE,"",V991&amp;"勝"&amp;W991&amp;"敗"&amp;X991&amp;"引")</f>
        <v/>
      </c>
      <c r="Q991" s="137"/>
      <c r="R991" s="138"/>
      <c r="S991" s="138"/>
      <c r="T991" s="139"/>
      <c r="U991" s="95"/>
      <c r="V991" s="95">
        <f>IF(U990=2,V987+1,IF(U990=0,0,V987))</f>
        <v>0</v>
      </c>
      <c r="W991" s="95">
        <f>IF(U990=3,W987+1,IF(U990=0,0,W987))</f>
        <v>0</v>
      </c>
      <c r="X991" s="95">
        <f>IF(U990=1,X987+1,X987)</f>
        <v>0</v>
      </c>
    </row>
    <row r="992" spans="1:24" ht="14.25" thickBot="1">
      <c r="A992" s="6"/>
      <c r="B992" s="7"/>
      <c r="C992" s="7"/>
      <c r="D992" s="75"/>
      <c r="E992" s="17"/>
      <c r="F992" s="91"/>
      <c r="G992" s="108">
        <v>10000</v>
      </c>
      <c r="H992" s="92">
        <v>0.1</v>
      </c>
      <c r="I992" s="56">
        <f>E992+F992</f>
        <v>0</v>
      </c>
      <c r="J992" s="57">
        <f>I992+H990</f>
        <v>0.08</v>
      </c>
      <c r="K992" s="57">
        <f>I992-H992</f>
        <v>-0.1</v>
      </c>
      <c r="L992" s="53"/>
      <c r="M992" s="53"/>
      <c r="N992" s="8"/>
      <c r="O992" s="8" t="str">
        <f>IF(L992&lt;&gt;"",IF(M992="○",100,IF(M992="×",-100,"")),"")</f>
        <v/>
      </c>
      <c r="P992" s="54" t="str">
        <f>IF(M992="○","勝",IF(M992="×","敗",""))</f>
        <v/>
      </c>
      <c r="U992" s="95"/>
      <c r="V992" s="95"/>
      <c r="W992" s="95"/>
      <c r="X992" s="95"/>
    </row>
    <row r="993" spans="1:24" ht="24">
      <c r="A993" s="26" t="s">
        <v>0</v>
      </c>
      <c r="B993" s="38" t="s">
        <v>33</v>
      </c>
      <c r="C993" s="38" t="s">
        <v>34</v>
      </c>
      <c r="D993" s="88" t="s">
        <v>26</v>
      </c>
      <c r="E993" s="25" t="s">
        <v>31</v>
      </c>
      <c r="F993" s="88" t="s">
        <v>27</v>
      </c>
      <c r="G993" s="86" t="s">
        <v>28</v>
      </c>
      <c r="H993" s="18" t="s">
        <v>10</v>
      </c>
      <c r="I993" s="41" t="s">
        <v>19</v>
      </c>
      <c r="J993" s="40" t="s">
        <v>21</v>
      </c>
      <c r="K993" s="40" t="s">
        <v>22</v>
      </c>
      <c r="L993" s="82" t="s">
        <v>14</v>
      </c>
      <c r="M993" s="36" t="s">
        <v>15</v>
      </c>
      <c r="N993" s="33" t="s">
        <v>16</v>
      </c>
      <c r="O993" s="33" t="s">
        <v>12</v>
      </c>
      <c r="P993" s="34" t="s">
        <v>13</v>
      </c>
      <c r="Q993" s="176"/>
      <c r="R993" s="138"/>
      <c r="S993" s="138"/>
      <c r="T993" s="139"/>
      <c r="U993" s="95"/>
      <c r="V993" s="95"/>
      <c r="W993" s="95"/>
      <c r="X993" s="95"/>
    </row>
    <row r="994" spans="1:24" ht="24">
      <c r="A994" s="4"/>
      <c r="B994" s="58"/>
      <c r="C994" s="58"/>
      <c r="D994" s="74"/>
      <c r="E994" s="16"/>
      <c r="F994" s="90"/>
      <c r="G994" s="42">
        <v>10000</v>
      </c>
      <c r="H994" s="30">
        <v>0.08</v>
      </c>
      <c r="I994" s="24">
        <f>E994+F994</f>
        <v>0</v>
      </c>
      <c r="J994" s="2">
        <f>I994-H994</f>
        <v>-0.08</v>
      </c>
      <c r="K994" s="2">
        <f>I994+H996</f>
        <v>0.1</v>
      </c>
      <c r="L994" s="47"/>
      <c r="M994" s="47"/>
      <c r="N994" s="1" t="str">
        <f>IF(M994="○",H994*G994,IF(M994="×",-H994*G994,""))</f>
        <v/>
      </c>
      <c r="O994" s="1" t="str">
        <f>IF(L994&lt;&gt;"",IF(M994="○",100,IF(M994="×",-100,"")),"")</f>
        <v/>
      </c>
      <c r="P994" s="45" t="str">
        <f>IF(M994="○","勝",IF(M994="×","敗",""))</f>
        <v/>
      </c>
      <c r="Q994" s="176"/>
      <c r="R994" s="142"/>
      <c r="S994" s="142"/>
      <c r="T994" s="139"/>
      <c r="U994" s="95">
        <f>IF(AND(V994="",W994="")=TRUE,0,IF(AND(V994="勝",W994="敗")=TRUE,1,IF(AND(W994="勝",V994="敗")=TRUE,1,IF(AND(V994="勝",W994="")=TRUE,2,IF(AND(W994="勝",V994="")=TRUE,2,IF(AND(V994="敗",W994="")=TRUE,3,IF(AND(W994="敗",V994="")=TRUE,3,0)))))))</f>
        <v>0</v>
      </c>
      <c r="V994" s="95" t="str">
        <f>IF(L994="","",P994)</f>
        <v/>
      </c>
      <c r="W994" s="95" t="str">
        <f>IF(L996="","",P996)</f>
        <v/>
      </c>
      <c r="X994" s="95"/>
    </row>
    <row r="995" spans="1:24" ht="24">
      <c r="A995" s="5">
        <f>A991+1</f>
        <v>247</v>
      </c>
      <c r="B995" s="59"/>
      <c r="C995" s="60" t="str">
        <f>IF(B995="","",TEXT(B995,"(aaa)"))</f>
        <v/>
      </c>
      <c r="D995" s="89" t="s">
        <v>26</v>
      </c>
      <c r="E995" s="27" t="s">
        <v>32</v>
      </c>
      <c r="F995" s="89"/>
      <c r="G995" s="87" t="s">
        <v>28</v>
      </c>
      <c r="H995" s="37" t="s">
        <v>11</v>
      </c>
      <c r="I995" s="83" t="s">
        <v>20</v>
      </c>
      <c r="J995" s="84" t="s">
        <v>21</v>
      </c>
      <c r="K995" s="84" t="s">
        <v>22</v>
      </c>
      <c r="L995" s="85" t="s">
        <v>14</v>
      </c>
      <c r="M995" s="48"/>
      <c r="N995" s="1"/>
      <c r="O995" s="94" t="str">
        <f>IF(AND(O994="",O996="")=TRUE,"",V995/SUM(V995:X995)*100)</f>
        <v/>
      </c>
      <c r="P995" s="45" t="str">
        <f>IF(AND(L994="",L996="")=TRUE,"",V995&amp;"勝"&amp;W995&amp;"敗"&amp;X995&amp;"引")</f>
        <v/>
      </c>
      <c r="Q995" s="137"/>
      <c r="R995" s="138"/>
      <c r="S995" s="138"/>
      <c r="T995" s="139"/>
      <c r="U995" s="95"/>
      <c r="V995" s="95">
        <f>IF(U994=2,V991+1,IF(U994=0,0,V991))</f>
        <v>0</v>
      </c>
      <c r="W995" s="95">
        <f>IF(U994=3,W991+1,IF(U994=0,0,W991))</f>
        <v>0</v>
      </c>
      <c r="X995" s="95">
        <f>IF(U994=1,X991+1,X991)</f>
        <v>0</v>
      </c>
    </row>
    <row r="996" spans="1:24" ht="14.25" thickBot="1">
      <c r="A996" s="6"/>
      <c r="B996" s="7"/>
      <c r="C996" s="7"/>
      <c r="D996" s="75"/>
      <c r="E996" s="17"/>
      <c r="F996" s="91"/>
      <c r="G996" s="108">
        <v>10000</v>
      </c>
      <c r="H996" s="92">
        <v>0.1</v>
      </c>
      <c r="I996" s="56">
        <f>E996+F996</f>
        <v>0</v>
      </c>
      <c r="J996" s="57">
        <f>I996+H994</f>
        <v>0.08</v>
      </c>
      <c r="K996" s="57">
        <f>I996-H996</f>
        <v>-0.1</v>
      </c>
      <c r="L996" s="53"/>
      <c r="M996" s="53"/>
      <c r="N996" s="8"/>
      <c r="O996" s="8" t="str">
        <f>IF(L996&lt;&gt;"",IF(M996="○",100,IF(M996="×",-100,"")),"")</f>
        <v/>
      </c>
      <c r="P996" s="54" t="str">
        <f>IF(M996="○","勝",IF(M996="×","敗",""))</f>
        <v/>
      </c>
      <c r="U996" s="95"/>
      <c r="V996" s="95"/>
      <c r="W996" s="95"/>
      <c r="X996" s="95"/>
    </row>
    <row r="997" spans="1:24" ht="24">
      <c r="A997" s="26" t="s">
        <v>0</v>
      </c>
      <c r="B997" s="38" t="s">
        <v>33</v>
      </c>
      <c r="C997" s="38" t="s">
        <v>34</v>
      </c>
      <c r="D997" s="88" t="s">
        <v>26</v>
      </c>
      <c r="E997" s="25" t="s">
        <v>31</v>
      </c>
      <c r="F997" s="88" t="s">
        <v>27</v>
      </c>
      <c r="G997" s="86" t="s">
        <v>28</v>
      </c>
      <c r="H997" s="18" t="s">
        <v>10</v>
      </c>
      <c r="I997" s="41" t="s">
        <v>19</v>
      </c>
      <c r="J997" s="40" t="s">
        <v>21</v>
      </c>
      <c r="K997" s="40" t="s">
        <v>22</v>
      </c>
      <c r="L997" s="82" t="s">
        <v>14</v>
      </c>
      <c r="M997" s="36" t="s">
        <v>15</v>
      </c>
      <c r="N997" s="33" t="s">
        <v>16</v>
      </c>
      <c r="O997" s="33" t="s">
        <v>12</v>
      </c>
      <c r="P997" s="34" t="s">
        <v>13</v>
      </c>
      <c r="Q997" s="176"/>
      <c r="R997" s="138"/>
      <c r="S997" s="138"/>
      <c r="T997" s="139"/>
      <c r="U997" s="95"/>
      <c r="V997" s="95"/>
      <c r="W997" s="95"/>
      <c r="X997" s="95"/>
    </row>
    <row r="998" spans="1:24" ht="24">
      <c r="A998" s="4"/>
      <c r="B998" s="58"/>
      <c r="C998" s="58"/>
      <c r="D998" s="74"/>
      <c r="E998" s="16"/>
      <c r="F998" s="90"/>
      <c r="G998" s="42">
        <v>10000</v>
      </c>
      <c r="H998" s="30">
        <v>0.08</v>
      </c>
      <c r="I998" s="24">
        <f>E998+F998</f>
        <v>0</v>
      </c>
      <c r="J998" s="2">
        <f>I998-H998</f>
        <v>-0.08</v>
      </c>
      <c r="K998" s="2">
        <f>I998+H1000</f>
        <v>0.1</v>
      </c>
      <c r="L998" s="47"/>
      <c r="M998" s="47"/>
      <c r="N998" s="1" t="str">
        <f>IF(M998="○",H998*G998,IF(M998="×",-H998*G998,""))</f>
        <v/>
      </c>
      <c r="O998" s="1" t="str">
        <f>IF(L998&lt;&gt;"",IF(M998="○",100,IF(M998="×",-100,"")),"")</f>
        <v/>
      </c>
      <c r="P998" s="45" t="str">
        <f>IF(M998="○","勝",IF(M998="×","敗",""))</f>
        <v/>
      </c>
      <c r="Q998" s="176"/>
      <c r="R998" s="142"/>
      <c r="S998" s="142"/>
      <c r="T998" s="139"/>
      <c r="U998" s="95">
        <f>IF(AND(V998="",W998="")=TRUE,0,IF(AND(V998="勝",W998="敗")=TRUE,1,IF(AND(W998="勝",V998="敗")=TRUE,1,IF(AND(V998="勝",W998="")=TRUE,2,IF(AND(W998="勝",V998="")=TRUE,2,IF(AND(V998="敗",W998="")=TRUE,3,IF(AND(W998="敗",V998="")=TRUE,3,0)))))))</f>
        <v>0</v>
      </c>
      <c r="V998" s="95" t="str">
        <f>IF(L998="","",P998)</f>
        <v/>
      </c>
      <c r="W998" s="95" t="str">
        <f>IF(L1000="","",P1000)</f>
        <v/>
      </c>
      <c r="X998" s="95"/>
    </row>
    <row r="999" spans="1:24" ht="24">
      <c r="A999" s="5">
        <f>A995+1</f>
        <v>248</v>
      </c>
      <c r="B999" s="59"/>
      <c r="C999" s="60" t="str">
        <f>IF(B999="","",TEXT(B999,"(aaa)"))</f>
        <v/>
      </c>
      <c r="D999" s="89" t="s">
        <v>26</v>
      </c>
      <c r="E999" s="27" t="s">
        <v>32</v>
      </c>
      <c r="F999" s="89"/>
      <c r="G999" s="87" t="s">
        <v>28</v>
      </c>
      <c r="H999" s="37" t="s">
        <v>11</v>
      </c>
      <c r="I999" s="83" t="s">
        <v>20</v>
      </c>
      <c r="J999" s="84" t="s">
        <v>21</v>
      </c>
      <c r="K999" s="84" t="s">
        <v>22</v>
      </c>
      <c r="L999" s="85" t="s">
        <v>14</v>
      </c>
      <c r="M999" s="48"/>
      <c r="N999" s="1"/>
      <c r="O999" s="94" t="str">
        <f>IF(AND(O998="",O1000="")=TRUE,"",V999/SUM(V999:X999)*100)</f>
        <v/>
      </c>
      <c r="P999" s="45" t="str">
        <f>IF(AND(L998="",L1000="")=TRUE,"",V999&amp;"勝"&amp;W999&amp;"敗"&amp;X999&amp;"引")</f>
        <v/>
      </c>
      <c r="Q999" s="137"/>
      <c r="R999" s="138"/>
      <c r="S999" s="138"/>
      <c r="T999" s="139"/>
      <c r="U999" s="95"/>
      <c r="V999" s="95">
        <f>IF(U998=2,V995+1,IF(U998=0,0,V995))</f>
        <v>0</v>
      </c>
      <c r="W999" s="95">
        <f>IF(U998=3,W995+1,IF(U998=0,0,W995))</f>
        <v>0</v>
      </c>
      <c r="X999" s="95">
        <f>IF(U998=1,X995+1,X995)</f>
        <v>0</v>
      </c>
    </row>
    <row r="1000" spans="1:24" ht="21" customHeight="1" thickBot="1">
      <c r="A1000" s="6"/>
      <c r="B1000" s="7"/>
      <c r="C1000" s="7"/>
      <c r="D1000" s="75"/>
      <c r="E1000" s="17"/>
      <c r="F1000" s="91"/>
      <c r="G1000" s="108">
        <v>10000</v>
      </c>
      <c r="H1000" s="92">
        <v>0.1</v>
      </c>
      <c r="I1000" s="56">
        <f>E1000+F1000</f>
        <v>0</v>
      </c>
      <c r="J1000" s="57">
        <f>I1000+H998</f>
        <v>0.08</v>
      </c>
      <c r="K1000" s="57">
        <f>I1000-H1000</f>
        <v>-0.1</v>
      </c>
      <c r="L1000" s="53"/>
      <c r="M1000" s="53"/>
      <c r="N1000" s="8"/>
      <c r="O1000" s="8" t="str">
        <f>IF(L1000&lt;&gt;"",IF(M1000="○",100,IF(M1000="×",-100,"")),"")</f>
        <v/>
      </c>
      <c r="P1000" s="54" t="str">
        <f>IF(M1000="○","勝",IF(M1000="×","敗",""))</f>
        <v/>
      </c>
      <c r="U1000" s="95"/>
      <c r="V1000" s="95"/>
      <c r="W1000" s="95"/>
      <c r="X1000" s="95"/>
    </row>
  </sheetData>
  <mergeCells count="8">
    <mergeCell ref="Q227:T227"/>
    <mergeCell ref="AF10:AF11"/>
    <mergeCell ref="U4:X8"/>
    <mergeCell ref="O1:P1"/>
    <mergeCell ref="B8:E8"/>
    <mergeCell ref="L4:O4"/>
    <mergeCell ref="L5:O5"/>
    <mergeCell ref="L8:P8"/>
  </mergeCells>
  <phoneticPr fontId="2"/>
  <dataValidations count="1">
    <dataValidation type="list" allowBlank="1" showInputMessage="1" showErrorMessage="1" sqref="M10 M274 M276 M270 M272 M266 M268 M254 M256 M246 M248 M238 M240 M182 M178 M174 M170 M184 M180 M176 M172 M42 M46 M50 M54 M58 M62 M66 M70 M74 M78 M82 M86 M16 M20 M24 M28 M32 M36 M40 M44 M48 M52 M56 M60 M64 M68 M72 M76 M80 M84 M88 M90 M94 M98 M102 M106 M110 M114 M118 M122 M126 M130 M134 M138 M142 M146 M150 M154 M158 M162 M166 M12 M14 M18 M22 M186 M190 M194 M198 M202 M206 M210 M214 M218 M222 M226 M230 M92 M96 M100 M104 M108 M112 M116 M120 M124 M128 M132 M136 M140 M144 M148 M152 M156 M160 M164 M168 M26 M30 M34 M38 M188 M192 M196 M200 M204 M208 M212 M216 M220 M224 M228 M232 M234 M236 M242 M244 M250 M252 M258 M260 M262 M264 M278 M280 M282 M284 M286 M288 M290 M292 M294 M298 M302 M306 M310 M314 M318 M996 M322 M330 M334 M326 M342 M346 M350 M354 M358 M338 M366 M370 M374 M378 M382 M386 M390 M394 M398 M402 M406 M410 M414 M418 M422 M426 M430 M434 M438 M442 M446 M450 M454 M458 M462 M466 M470 M474 M478 M482 M486 M490 M494 M498 M502 M506 M510 M514 M518 M522 M526 M530 M534 M538 M542 M546 M550 M554 M558 M562 M566 M570 M574 M578 M582 M586 M590 M594 M598 M602 M606 M610 M614 M618 M622 M626 M630 M634 M638 M642 M646 M650 M654 M658 M662 M666 M670 M674 M678 M682 M686 M690 M694 M698 M702 M706 M710 M714 M718 M722 M726 M730 M734 M738 M742 M746 M750 M754 M758 M762 M766 M770 M774 M778 M782 M786 M790 M794 M798 M802 M806 M810 M814 M818 M822 M826 M830 M834 M838 M842 M846 M850 M854 M858 M862 M866 M870 M874 M878 M882 M886 M890 M894 M898 M902 M906 M910 M914 M918 M922 M926 M930 M934 M938 M942 M946 M950 M954 M958 M962 M966 M970 M974 M978 M982 M986 M990 M994 M998 M296 M300 M304 M308 M312 M316 M320 M1000 M324 M332 M336 M328 M344 M348 M352 M356 M360 M340 M368 M372 M376 M380 M384 M388 M392 M396 M400 M404 M408 M412 M416 M420 M424 M428 M432 M436 M440 M444 M448 M452 M456 M460 M464 M468 M472 M476 M480 M484 M488 M492 M496 M500 M504 M508 M512 M516 M520 M524 M528 M532 M536 M540 M544 M548 M552 M556 M560 M564 M568 M572 M576 M580 M584 M588 M592 M596 M600 M604 M608 M612 M616 M620 M624 M628 M632 M636 M640 M644 M648 M652 M656 M660 M664 M668 M672 M676 M680 M684 M688 M692 M696 M700 M704 M708 M712 M716 M720 M724 M728 M732 M736 M740 M744 M748 M752 M756 M760 M764 M768 M772 M776 M780 M784 M788 M792 M796 M800 M804 M808 M812 M816 M820 M824 M828 M832 M836 M840 M844 M848 M852 M856 M860 M864 M868 M872 M876 M880 M884 M888 M892 M896 M900 M904 M908 M912 M916 M920 M924 M928 M932 M936 M940 M944 M948 M952 M956 M960 M964 M968 M972 M976 M980 M984 M988 M992 M362 M364">
      <formula1>$AF$12:$AF$14</formula1>
    </dataValidation>
  </dataValidations>
  <pageMargins left="0.25" right="0.25" top="0.75" bottom="0.75" header="0.3" footer="0.3"/>
  <pageSetup paperSize="9" scale="8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rgb="FF00B0F0"/>
  </sheetPr>
  <dimension ref="A2:K10"/>
  <sheetViews>
    <sheetView workbookViewId="0">
      <selection activeCell="C39" sqref="C39"/>
    </sheetView>
  </sheetViews>
  <sheetFormatPr defaultRowHeight="13.5"/>
  <cols>
    <col min="1" max="1" width="18.875" bestFit="1" customWidth="1"/>
    <col min="2" max="3" width="7.25" customWidth="1"/>
    <col min="4" max="5" width="5.25" customWidth="1"/>
    <col min="6" max="6" width="7.25" customWidth="1"/>
    <col min="7" max="7" width="5.25" customWidth="1"/>
    <col min="9" max="9" width="5.25" bestFit="1" customWidth="1"/>
    <col min="10" max="10" width="6.875" bestFit="1" customWidth="1"/>
  </cols>
  <sheetData>
    <row r="2" spans="1:11">
      <c r="A2" t="s">
        <v>99</v>
      </c>
    </row>
    <row r="3" spans="1:11">
      <c r="A3" s="155" t="s">
        <v>93</v>
      </c>
      <c r="B3" s="155" t="s">
        <v>92</v>
      </c>
      <c r="C3" s="157"/>
      <c r="D3" s="158"/>
    </row>
    <row r="4" spans="1:11">
      <c r="A4" s="155" t="s">
        <v>91</v>
      </c>
      <c r="B4" s="161" t="s">
        <v>89</v>
      </c>
      <c r="C4" s="160" t="s">
        <v>94</v>
      </c>
      <c r="D4" s="149" t="s">
        <v>95</v>
      </c>
      <c r="I4" s="163"/>
      <c r="J4" s="163" t="s">
        <v>106</v>
      </c>
    </row>
    <row r="5" spans="1:11">
      <c r="A5" s="2" t="s">
        <v>90</v>
      </c>
      <c r="B5" s="170">
        <v>31</v>
      </c>
      <c r="C5" s="173">
        <v>13</v>
      </c>
      <c r="D5" s="150">
        <v>44</v>
      </c>
      <c r="I5" s="163" t="s">
        <v>101</v>
      </c>
      <c r="J5" s="162" t="str">
        <f>IF(ISERROR(INDEX($A$5:$D$10,MATCH("(" &amp; I5 &amp; ")",$A$5:$A$10,0),2)/INDEX($A$5:$D$10,MATCH("(" &amp; I5 &amp; ")",$A$5:$A$10,0),4))=TRUE,"",INDEX($A$5:$D$10,MATCH("(" &amp; I5 &amp; ")",$A$5:$A$10,0),2)/INDEX($A$5:$D$10,MATCH("(" &amp; I5 &amp; ")",$A$5:$A$10,0),4))</f>
        <v/>
      </c>
    </row>
    <row r="6" spans="1:11">
      <c r="A6" s="1" t="s">
        <v>96</v>
      </c>
      <c r="B6" s="171">
        <v>3</v>
      </c>
      <c r="C6" s="174"/>
      <c r="D6" s="152">
        <v>3</v>
      </c>
      <c r="H6" s="206" t="s">
        <v>152</v>
      </c>
      <c r="I6" s="194" t="s">
        <v>102</v>
      </c>
      <c r="J6" s="162">
        <f>IF(ISERROR(INDEX($A$5:$D$10,MATCH("(" &amp; I6 &amp; ")",$A$5:$A$10,0),2)/INDEX($A$5:$D$10,MATCH("(" &amp; I6 &amp; ")",$A$5:$A$10,0),4))=TRUE,"",INDEX($A$5:$D$10,MATCH("(" &amp; I6 &amp; ")",$A$5:$A$10,0),2)/INDEX($A$5:$D$10,MATCH("(" &amp; I6 &amp; ")",$A$5:$A$10,0),4))</f>
        <v>0.70454545454545459</v>
      </c>
      <c r="K6" t="s">
        <v>153</v>
      </c>
    </row>
    <row r="7" spans="1:11">
      <c r="A7" s="1" t="s">
        <v>97</v>
      </c>
      <c r="B7" s="171">
        <v>13</v>
      </c>
      <c r="C7" s="174">
        <v>15</v>
      </c>
      <c r="D7" s="152">
        <v>28</v>
      </c>
      <c r="I7" s="163" t="s">
        <v>103</v>
      </c>
      <c r="J7" s="162">
        <f>IF(ISERROR(INDEX($A$5:$D$10,MATCH("(" &amp; I7 &amp; ")",$A$5:$A$10,0),2)/INDEX($A$5:$D$10,MATCH("(" &amp; I7 &amp; ")",$A$5:$A$10,0),4))=TRUE,"",INDEX($A$5:$D$10,MATCH("(" &amp; I7 &amp; ")",$A$5:$A$10,0),2)/INDEX($A$5:$D$10,MATCH("(" &amp; I7 &amp; ")",$A$5:$A$10,0),4))</f>
        <v>1</v>
      </c>
    </row>
    <row r="8" spans="1:11">
      <c r="A8" s="159" t="s">
        <v>128</v>
      </c>
      <c r="B8" s="171">
        <v>1</v>
      </c>
      <c r="C8" s="174"/>
      <c r="D8" s="152">
        <v>1</v>
      </c>
      <c r="I8" s="207" t="s">
        <v>104</v>
      </c>
      <c r="J8" s="162">
        <f>IF(ISERROR(INDEX($A$5:$D$10,MATCH("(" &amp; I8 &amp; ")",$A$5:$A$10,0),2)/INDEX($A$5:$D$10,MATCH("(" &amp; I8 &amp; ")",$A$5:$A$10,0),4))=TRUE,"",INDEX($A$5:$D$10,MATCH("(" &amp; I8 &amp; ")",$A$5:$A$10,0),2)/INDEX($A$5:$D$10,MATCH("(" &amp; I8 &amp; ")",$A$5:$A$10,0),4))</f>
        <v>0.4642857142857143</v>
      </c>
    </row>
    <row r="9" spans="1:11">
      <c r="A9" s="156" t="s">
        <v>95</v>
      </c>
      <c r="B9" s="172">
        <v>48</v>
      </c>
      <c r="C9" s="175">
        <v>28</v>
      </c>
      <c r="D9" s="154">
        <v>76</v>
      </c>
      <c r="I9" s="163" t="s">
        <v>105</v>
      </c>
      <c r="J9" s="162" t="str">
        <f>IF(ISERROR(INDEX($A$5:$D$10,MATCH("(" &amp; I9 &amp; ")",$A$5:$A$10,0),2)/INDEX($A$5:$D$10,MATCH("(" &amp; I9 &amp; ")",$A$5:$A$10,0),4))=TRUE,"",INDEX($A$5:$D$10,MATCH("(" &amp; I9 &amp; ")",$A$5:$A$10,0),2)/INDEX($A$5:$D$10,MATCH("(" &amp; I9 &amp; ")",$A$5:$A$10,0),4))</f>
        <v/>
      </c>
    </row>
    <row r="10" spans="1:11">
      <c r="I10" s="163" t="s">
        <v>95</v>
      </c>
      <c r="J10" s="162">
        <f>IF(ISERROR(INDEX($A$5:$D$10,MATCH(I10,$A$5:$A$10,0),2)/INDEX($A$5:$D$10,MATCH(I10,$A$5:$A$10,0),4))=TRUE,"",INDEX($A$5:$D$10,MATCH(I10,$A$5:$A$10,0),2)/INDEX($A$5:$D$10,MATCH(I10,$A$5:$A$10,0),4))</f>
        <v>0.63157894736842102</v>
      </c>
    </row>
  </sheetData>
  <phoneticPr fontId="2"/>
  <pageMargins left="0.78700000000000003" right="0.78700000000000003" top="0.98399999999999999" bottom="0.98399999999999999" header="0.51200000000000001" footer="0.51200000000000001"/>
  <pageSetup paperSize="263" orientation="portrait" horizontalDpi="0" verticalDpi="0" r:id="rId2"/>
  <headerFooter alignWithMargins="0"/>
  <drawing r:id="rId3"/>
</worksheet>
</file>

<file path=xl/worksheets/sheet4.xml><?xml version="1.0" encoding="utf-8"?>
<worksheet xmlns="http://schemas.openxmlformats.org/spreadsheetml/2006/main" xmlns:r="http://schemas.openxmlformats.org/officeDocument/2006/relationships">
  <dimension ref="A1:B26"/>
  <sheetViews>
    <sheetView topLeftCell="A7" workbookViewId="0">
      <selection activeCell="B16" sqref="B16"/>
    </sheetView>
  </sheetViews>
  <sheetFormatPr defaultRowHeight="13.5"/>
  <cols>
    <col min="1" max="2" width="5.75" bestFit="1" customWidth="1"/>
  </cols>
  <sheetData>
    <row r="1" spans="1:2" ht="14.25" thickBot="1">
      <c r="A1" s="184" t="s">
        <v>91</v>
      </c>
      <c r="B1" s="184" t="s">
        <v>92</v>
      </c>
    </row>
    <row r="2" spans="1:2">
      <c r="A2" s="182" t="s">
        <v>90</v>
      </c>
      <c r="B2" s="182" t="s">
        <v>94</v>
      </c>
    </row>
    <row r="3" spans="1:2">
      <c r="A3" s="182" t="s">
        <v>98</v>
      </c>
      <c r="B3" s="182" t="s">
        <v>94</v>
      </c>
    </row>
    <row r="4" spans="1:2">
      <c r="A4" s="182" t="s">
        <v>98</v>
      </c>
      <c r="B4" s="182" t="s">
        <v>94</v>
      </c>
    </row>
    <row r="5" spans="1:2">
      <c r="A5" s="182" t="s">
        <v>98</v>
      </c>
      <c r="B5" s="182" t="s">
        <v>94</v>
      </c>
    </row>
    <row r="6" spans="1:2">
      <c r="A6" s="182" t="s">
        <v>98</v>
      </c>
      <c r="B6" s="182" t="s">
        <v>94</v>
      </c>
    </row>
    <row r="7" spans="1:2">
      <c r="A7" s="182" t="s">
        <v>98</v>
      </c>
      <c r="B7" s="182" t="s">
        <v>94</v>
      </c>
    </row>
    <row r="8" spans="1:2">
      <c r="A8" s="182" t="s">
        <v>98</v>
      </c>
      <c r="B8" s="182" t="s">
        <v>94</v>
      </c>
    </row>
    <row r="9" spans="1:2">
      <c r="A9" s="182" t="s">
        <v>98</v>
      </c>
      <c r="B9" s="182" t="s">
        <v>94</v>
      </c>
    </row>
    <row r="10" spans="1:2">
      <c r="A10" s="182" t="s">
        <v>98</v>
      </c>
      <c r="B10" s="182" t="s">
        <v>94</v>
      </c>
    </row>
    <row r="11" spans="1:2">
      <c r="A11" s="182" t="s">
        <v>100</v>
      </c>
      <c r="B11" s="182" t="s">
        <v>94</v>
      </c>
    </row>
    <row r="12" spans="1:2">
      <c r="A12" s="182" t="s">
        <v>100</v>
      </c>
      <c r="B12" s="182" t="s">
        <v>94</v>
      </c>
    </row>
    <row r="13" spans="1:2">
      <c r="A13" s="182" t="s">
        <v>96</v>
      </c>
      <c r="B13" s="182" t="s">
        <v>94</v>
      </c>
    </row>
    <row r="14" spans="1:2">
      <c r="A14" s="182" t="s">
        <v>96</v>
      </c>
      <c r="B14" s="182" t="s">
        <v>94</v>
      </c>
    </row>
    <row r="15" spans="1:2">
      <c r="A15" s="182" t="s">
        <v>96</v>
      </c>
      <c r="B15" s="182" t="s">
        <v>94</v>
      </c>
    </row>
    <row r="16" spans="1:2">
      <c r="A16" s="182" t="s">
        <v>96</v>
      </c>
      <c r="B16" s="182" t="s">
        <v>94</v>
      </c>
    </row>
    <row r="17" spans="1:2">
      <c r="A17" s="182" t="s">
        <v>96</v>
      </c>
      <c r="B17" s="182" t="s">
        <v>94</v>
      </c>
    </row>
    <row r="18" spans="1:2">
      <c r="A18" s="182" t="s">
        <v>96</v>
      </c>
      <c r="B18" s="182" t="s">
        <v>94</v>
      </c>
    </row>
    <row r="19" spans="1:2">
      <c r="A19" s="182" t="s">
        <v>96</v>
      </c>
      <c r="B19" s="182" t="s">
        <v>94</v>
      </c>
    </row>
    <row r="20" spans="1:2">
      <c r="A20" s="182" t="s">
        <v>96</v>
      </c>
      <c r="B20" s="182" t="s">
        <v>94</v>
      </c>
    </row>
    <row r="21" spans="1:2">
      <c r="A21" s="182" t="s">
        <v>96</v>
      </c>
      <c r="B21" s="182" t="s">
        <v>94</v>
      </c>
    </row>
    <row r="22" spans="1:2">
      <c r="A22" s="182" t="s">
        <v>96</v>
      </c>
      <c r="B22" s="182" t="s">
        <v>94</v>
      </c>
    </row>
    <row r="23" spans="1:2">
      <c r="A23" s="182" t="s">
        <v>97</v>
      </c>
      <c r="B23" s="182" t="s">
        <v>94</v>
      </c>
    </row>
    <row r="24" spans="1:2">
      <c r="A24" s="182" t="s">
        <v>97</v>
      </c>
      <c r="B24" s="182" t="s">
        <v>94</v>
      </c>
    </row>
    <row r="25" spans="1:2">
      <c r="A25" s="182" t="s">
        <v>97</v>
      </c>
      <c r="B25" s="182" t="s">
        <v>94</v>
      </c>
    </row>
    <row r="26" spans="1:2" ht="14.25" thickBot="1">
      <c r="A26" s="183" t="s">
        <v>97</v>
      </c>
      <c r="B26" s="183" t="s">
        <v>94</v>
      </c>
    </row>
  </sheetData>
  <phoneticPr fontId="2"/>
  <pageMargins left="0.7" right="0.7" top="0.75" bottom="0.75" header="0.3" footer="0.3"/>
  <pageSetup paperSize="263" orientation="portrait" horizontalDpi="0" verticalDpi="0" r:id="rId1"/>
</worksheet>
</file>

<file path=xl/worksheets/sheet5.xml><?xml version="1.0" encoding="utf-8"?>
<worksheet xmlns="http://schemas.openxmlformats.org/spreadsheetml/2006/main" xmlns:r="http://schemas.openxmlformats.org/officeDocument/2006/relationships">
  <sheetPr>
    <tabColor rgb="FFFFFF00"/>
  </sheetPr>
  <dimension ref="A3:Q10"/>
  <sheetViews>
    <sheetView workbookViewId="0">
      <selection activeCell="A35" sqref="A35"/>
    </sheetView>
  </sheetViews>
  <sheetFormatPr defaultRowHeight="13.5"/>
  <cols>
    <col min="1" max="1" width="18.875" bestFit="1" customWidth="1"/>
    <col min="2" max="3" width="7.25" bestFit="1" customWidth="1"/>
    <col min="4" max="5" width="5.25" customWidth="1"/>
    <col min="6" max="6" width="7.25" bestFit="1" customWidth="1"/>
    <col min="7" max="7" width="5.25" bestFit="1" customWidth="1"/>
    <col min="9" max="9" width="5.25" style="46" bestFit="1" customWidth="1"/>
    <col min="10" max="10" width="5.875" bestFit="1" customWidth="1"/>
  </cols>
  <sheetData>
    <row r="3" spans="1:17">
      <c r="A3" s="144" t="s">
        <v>93</v>
      </c>
      <c r="B3" s="144" t="s">
        <v>92</v>
      </c>
      <c r="C3" s="145"/>
      <c r="D3" s="146"/>
    </row>
    <row r="4" spans="1:17">
      <c r="A4" s="144" t="s">
        <v>91</v>
      </c>
      <c r="B4" s="147" t="s">
        <v>89</v>
      </c>
      <c r="C4" s="148" t="s">
        <v>94</v>
      </c>
      <c r="D4" s="149" t="s">
        <v>95</v>
      </c>
      <c r="I4" s="163"/>
      <c r="J4" s="163" t="s">
        <v>106</v>
      </c>
    </row>
    <row r="5" spans="1:17">
      <c r="A5" s="147" t="s">
        <v>90</v>
      </c>
      <c r="B5" s="177">
        <v>10</v>
      </c>
      <c r="C5" s="167">
        <v>2</v>
      </c>
      <c r="D5" s="150">
        <v>12</v>
      </c>
      <c r="H5" s="206" t="s">
        <v>152</v>
      </c>
      <c r="I5" s="188" t="s">
        <v>101</v>
      </c>
      <c r="J5" s="162">
        <f>IF(ISERROR(INDEX($A$5:$D$9,MATCH("(" &amp; I5 &amp; ")",$A$5:$A$9,0),2)/INDEX($A$5:$D$9,MATCH("(" &amp; I5 &amp; ")",$A$5:$A$9,0),4))=TRUE,"",INDEX($A$5:$D$9,MATCH("(" &amp; I5 &amp; ")",$A$5:$A$9,0),2)/INDEX($A$5:$D$9,MATCH("(" &amp; I5 &amp; ")",$A$5:$A$9,0),4))</f>
        <v>0.68888888888888888</v>
      </c>
      <c r="K5" s="225" t="s">
        <v>154</v>
      </c>
      <c r="L5" s="226"/>
      <c r="M5" s="226"/>
      <c r="N5" s="226"/>
      <c r="O5" s="226"/>
      <c r="P5" s="226"/>
      <c r="Q5" s="226"/>
    </row>
    <row r="6" spans="1:17">
      <c r="A6" s="151" t="s">
        <v>98</v>
      </c>
      <c r="B6" s="178">
        <v>8</v>
      </c>
      <c r="C6" s="168">
        <v>12</v>
      </c>
      <c r="D6" s="152">
        <v>20</v>
      </c>
      <c r="H6" s="206" t="s">
        <v>152</v>
      </c>
      <c r="I6" s="163" t="s">
        <v>102</v>
      </c>
      <c r="J6" s="162">
        <f>IF(ISERROR(INDEX($A$5:$D$9,MATCH("(" &amp; I6 &amp; ")",$A$5:$A$9,0),2)/INDEX($A$5:$D$9,MATCH("(" &amp; I6 &amp; ")",$A$5:$A$9,0),4))=TRUE,"",INDEX($A$5:$D$9,MATCH("(" &amp; I6 &amp; ")",$A$5:$A$9,0),2)/INDEX($A$5:$D$9,MATCH("(" &amp; I6 &amp; ")",$A$5:$A$9,0),4))</f>
        <v>0.83333333333333337</v>
      </c>
    </row>
    <row r="7" spans="1:17">
      <c r="A7" s="151" t="s">
        <v>100</v>
      </c>
      <c r="B7" s="178">
        <v>31</v>
      </c>
      <c r="C7" s="168">
        <v>14</v>
      </c>
      <c r="D7" s="152">
        <v>45</v>
      </c>
      <c r="I7" s="207" t="s">
        <v>103</v>
      </c>
      <c r="J7" s="162">
        <f>IF(ISERROR(INDEX($A$5:$D$9,MATCH("(" &amp; I7 &amp; ")",$A$5:$A$9,0),2)/INDEX($A$5:$D$9,MATCH("(" &amp; I7 &amp; ")",$A$5:$A$9,0),4))=TRUE,"",INDEX($A$5:$D$9,MATCH("(" &amp; I7 &amp; ")",$A$5:$A$9,0),2)/INDEX($A$5:$D$9,MATCH("(" &amp; I7 &amp; ")",$A$5:$A$9,0),4))</f>
        <v>0.48148148148148145</v>
      </c>
    </row>
    <row r="8" spans="1:17">
      <c r="A8" s="151" t="s">
        <v>96</v>
      </c>
      <c r="B8" s="178">
        <v>13</v>
      </c>
      <c r="C8" s="168">
        <v>14</v>
      </c>
      <c r="D8" s="152">
        <v>27</v>
      </c>
      <c r="I8" s="207" t="s">
        <v>104</v>
      </c>
      <c r="J8" s="162">
        <f>IF(ISERROR(INDEX($A$5:$D$9,MATCH("(" &amp; I8 &amp; ")",$A$5:$A$9,0),2)/INDEX($A$5:$D$9,MATCH("(" &amp; I8 &amp; ")",$A$5:$A$9,0),4))=TRUE,"",INDEX($A$5:$D$9,MATCH("(" &amp; I8 &amp; ")",$A$5:$A$9,0),2)/INDEX($A$5:$D$9,MATCH("(" &amp; I8 &amp; ")",$A$5:$A$9,0),4))</f>
        <v>0.42857142857142855</v>
      </c>
    </row>
    <row r="9" spans="1:17">
      <c r="A9" s="151" t="s">
        <v>97</v>
      </c>
      <c r="B9" s="178">
        <v>3</v>
      </c>
      <c r="C9" s="168">
        <v>4</v>
      </c>
      <c r="D9" s="152">
        <v>7</v>
      </c>
      <c r="I9" s="207" t="s">
        <v>105</v>
      </c>
      <c r="J9" s="162">
        <f>IF(ISERROR(INDEX($A$5:$D$9,MATCH("(" &amp; I9 &amp; ")",$A$5:$A$9,0),2)/INDEX($A$5:$D$9,MATCH("(" &amp; I9 &amp; ")",$A$5:$A$9,0),4))=TRUE,"",INDEX($A$5:$D$9,MATCH("(" &amp; I9 &amp; ")",$A$5:$A$9,0),2)/INDEX($A$5:$D$9,MATCH("(" &amp; I9 &amp; ")",$A$5:$A$9,0),4))</f>
        <v>0.4</v>
      </c>
    </row>
    <row r="10" spans="1:17">
      <c r="A10" s="153" t="s">
        <v>95</v>
      </c>
      <c r="B10" s="179">
        <v>65</v>
      </c>
      <c r="C10" s="169">
        <v>46</v>
      </c>
      <c r="D10" s="154">
        <v>111</v>
      </c>
      <c r="I10" s="163" t="s">
        <v>95</v>
      </c>
      <c r="J10" s="162">
        <f>IF(ISERROR(INDEX($A$5:$D$10,MATCH(I10,$A$5:$A$10,0),2)/INDEX($A$5:$D$10,MATCH(I10,$A$5:$A$10,0),4))=TRUE,"",INDEX($A$5:$D$10,MATCH(I10,$A$5:$A$10,0),2)/INDEX($A$5:$D$10,MATCH(I10,$A$5:$A$10,0),4))</f>
        <v>0.5855855855855856</v>
      </c>
    </row>
  </sheetData>
  <mergeCells count="1">
    <mergeCell ref="K5:Q5"/>
  </mergeCells>
  <phoneticPr fontId="2"/>
  <pageMargins left="0.78700000000000003" right="0.78700000000000003" top="0.98399999999999999" bottom="0.98399999999999999" header="0.51200000000000001" footer="0.51200000000000001"/>
  <headerFooter alignWithMargins="0"/>
  <drawing r:id="rId2"/>
</worksheet>
</file>

<file path=xl/worksheets/sheet6.xml><?xml version="1.0" encoding="utf-8"?>
<worksheet xmlns="http://schemas.openxmlformats.org/spreadsheetml/2006/main" xmlns:r="http://schemas.openxmlformats.org/officeDocument/2006/relationships">
  <dimension ref="C9:G1039"/>
  <sheetViews>
    <sheetView topLeftCell="A9" workbookViewId="0">
      <selection activeCell="G203" sqref="G203"/>
    </sheetView>
  </sheetViews>
  <sheetFormatPr defaultRowHeight="13.5"/>
  <sheetData>
    <row r="9" spans="3:7">
      <c r="C9" s="156" t="s">
        <v>34</v>
      </c>
      <c r="D9" s="156" t="s">
        <v>13</v>
      </c>
      <c r="F9" s="156" t="s">
        <v>34</v>
      </c>
      <c r="G9" s="156" t="s">
        <v>13</v>
      </c>
    </row>
    <row r="10" spans="3:7">
      <c r="C10" s="156" t="str">
        <f>LDNC!C11</f>
        <v>(火)</v>
      </c>
      <c r="D10" s="156" t="str">
        <f>LDNC!P10</f>
        <v>勝</v>
      </c>
      <c r="F10" s="156" t="str">
        <f>CASBAH!C11</f>
        <v>(金)</v>
      </c>
      <c r="G10" s="156" t="str">
        <f>CASBAH!P10</f>
        <v>敗</v>
      </c>
    </row>
    <row r="11" spans="3:7">
      <c r="C11" s="156" t="str">
        <f>LDNC!C11</f>
        <v>(火)</v>
      </c>
      <c r="D11" s="156" t="str">
        <f>LDNC!P12</f>
        <v/>
      </c>
      <c r="F11" s="156" t="str">
        <f>CASBAH!C11</f>
        <v>(金)</v>
      </c>
      <c r="G11" s="156" t="str">
        <f>CASBAH!P12</f>
        <v/>
      </c>
    </row>
    <row r="12" spans="3:7">
      <c r="C12" s="156"/>
      <c r="D12" s="156"/>
      <c r="F12" s="156"/>
      <c r="G12" s="156"/>
    </row>
    <row r="13" spans="3:7">
      <c r="C13" s="156"/>
      <c r="D13" s="156"/>
      <c r="F13" s="156"/>
      <c r="G13" s="156"/>
    </row>
    <row r="14" spans="3:7">
      <c r="C14" s="156" t="str">
        <f>LDNC!C15</f>
        <v>(木)</v>
      </c>
      <c r="D14" s="156" t="str">
        <f>LDNC!P14</f>
        <v/>
      </c>
      <c r="F14" s="156" t="str">
        <f>CASBAH!C15</f>
        <v>(火)</v>
      </c>
      <c r="G14" s="156" t="str">
        <f>CASBAH!P14</f>
        <v/>
      </c>
    </row>
    <row r="15" spans="3:7">
      <c r="C15" s="156" t="str">
        <f>LDNC!C15</f>
        <v>(木)</v>
      </c>
      <c r="D15" s="156" t="str">
        <f>LDNC!P16</f>
        <v>勝</v>
      </c>
      <c r="F15" s="156" t="str">
        <f>CASBAH!C15</f>
        <v>(火)</v>
      </c>
      <c r="G15" s="156" t="str">
        <f>CASBAH!P16</f>
        <v>勝</v>
      </c>
    </row>
    <row r="16" spans="3:7">
      <c r="C16" s="156"/>
      <c r="D16" s="156"/>
      <c r="F16" s="156"/>
      <c r="G16" s="156"/>
    </row>
    <row r="17" spans="3:7">
      <c r="C17" s="156"/>
      <c r="D17" s="156"/>
      <c r="F17" s="156"/>
      <c r="G17" s="156"/>
    </row>
    <row r="18" spans="3:7">
      <c r="C18" s="156" t="str">
        <f>LDNC!C19</f>
        <v>(火)</v>
      </c>
      <c r="D18" s="156" t="str">
        <f>LDNC!P18</f>
        <v>勝</v>
      </c>
      <c r="F18" s="156" t="str">
        <f>CASBAH!C19</f>
        <v>(水)</v>
      </c>
      <c r="G18" s="156" t="str">
        <f>CASBAH!P18</f>
        <v/>
      </c>
    </row>
    <row r="19" spans="3:7">
      <c r="C19" s="156" t="str">
        <f>LDNC!C19</f>
        <v>(火)</v>
      </c>
      <c r="D19" s="156" t="str">
        <f>LDNC!P20</f>
        <v/>
      </c>
      <c r="F19" s="156" t="str">
        <f>CASBAH!C19</f>
        <v>(水)</v>
      </c>
      <c r="G19" s="156" t="str">
        <f>CASBAH!P20</f>
        <v>勝</v>
      </c>
    </row>
    <row r="20" spans="3:7">
      <c r="C20" s="156"/>
      <c r="D20" s="156"/>
      <c r="F20" s="156"/>
      <c r="G20" s="156"/>
    </row>
    <row r="21" spans="3:7">
      <c r="C21" s="156"/>
      <c r="D21" s="156"/>
      <c r="F21" s="156"/>
      <c r="G21" s="156"/>
    </row>
    <row r="22" spans="3:7">
      <c r="C22" s="156" t="str">
        <f>LDNC!C23</f>
        <v>(木)</v>
      </c>
      <c r="D22" s="156" t="str">
        <f>LDNC!P22</f>
        <v/>
      </c>
      <c r="F22" s="156" t="str">
        <f>CASBAH!C23</f>
        <v>(木)</v>
      </c>
      <c r="G22" s="156" t="str">
        <f>CASBAH!P22</f>
        <v>敗</v>
      </c>
    </row>
    <row r="23" spans="3:7">
      <c r="C23" s="156" t="str">
        <f>LDNC!C23</f>
        <v>(木)</v>
      </c>
      <c r="D23" s="156" t="str">
        <f>LDNC!P24</f>
        <v>勝</v>
      </c>
      <c r="F23" s="156" t="str">
        <f>CASBAH!C23</f>
        <v>(木)</v>
      </c>
      <c r="G23" s="156" t="str">
        <f>CASBAH!P24</f>
        <v/>
      </c>
    </row>
    <row r="24" spans="3:7">
      <c r="C24" s="156"/>
      <c r="D24" s="156"/>
      <c r="F24" s="156"/>
      <c r="G24" s="156"/>
    </row>
    <row r="25" spans="3:7">
      <c r="C25" s="156"/>
      <c r="D25" s="156"/>
      <c r="F25" s="156"/>
      <c r="G25" s="156"/>
    </row>
    <row r="26" spans="3:7">
      <c r="C26" s="156" t="str">
        <f>LDNC!C27</f>
        <v>(火)</v>
      </c>
      <c r="D26" s="156" t="str">
        <f>LDNC!P26</f>
        <v/>
      </c>
      <c r="F26" s="156" t="str">
        <f>CASBAH!C27</f>
        <v>(水)</v>
      </c>
      <c r="G26" s="156" t="str">
        <f>CASBAH!P26</f>
        <v>勝</v>
      </c>
    </row>
    <row r="27" spans="3:7">
      <c r="C27" s="156" t="str">
        <f>LDNC!C27</f>
        <v>(火)</v>
      </c>
      <c r="D27" s="156" t="str">
        <f>LDNC!P28</f>
        <v>勝</v>
      </c>
      <c r="F27" s="156" t="str">
        <f>CASBAH!C27</f>
        <v>(水)</v>
      </c>
      <c r="G27" s="156" t="str">
        <f>CASBAH!P28</f>
        <v/>
      </c>
    </row>
    <row r="28" spans="3:7">
      <c r="C28" s="156"/>
      <c r="D28" s="156"/>
      <c r="F28" s="156"/>
      <c r="G28" s="156"/>
    </row>
    <row r="29" spans="3:7">
      <c r="C29" s="156"/>
      <c r="D29" s="156"/>
      <c r="F29" s="156"/>
      <c r="G29" s="156"/>
    </row>
    <row r="30" spans="3:7">
      <c r="C30" s="156" t="str">
        <f>LDNC!C31</f>
        <v>(火)</v>
      </c>
      <c r="D30" s="156" t="str">
        <f>LDNC!P30</f>
        <v>勝</v>
      </c>
      <c r="F30" s="156" t="str">
        <f>CASBAH!C31</f>
        <v>(水)</v>
      </c>
      <c r="G30" s="156" t="str">
        <f>CASBAH!P30</f>
        <v>勝</v>
      </c>
    </row>
    <row r="31" spans="3:7">
      <c r="C31" s="156" t="str">
        <f>LDNC!C31</f>
        <v>(火)</v>
      </c>
      <c r="D31" s="156" t="str">
        <f>LDNC!P32</f>
        <v/>
      </c>
      <c r="F31" s="156" t="str">
        <f>CASBAH!C31</f>
        <v>(水)</v>
      </c>
      <c r="G31" s="156" t="str">
        <f>CASBAH!P32</f>
        <v/>
      </c>
    </row>
    <row r="32" spans="3:7">
      <c r="C32" s="156"/>
      <c r="D32" s="156"/>
      <c r="F32" s="156"/>
      <c r="G32" s="156"/>
    </row>
    <row r="33" spans="3:7">
      <c r="C33" s="156"/>
      <c r="D33" s="156"/>
      <c r="F33" s="156"/>
      <c r="G33" s="156"/>
    </row>
    <row r="34" spans="3:7">
      <c r="C34" s="156" t="str">
        <f>LDNC!C35</f>
        <v>(水)</v>
      </c>
      <c r="D34" s="156" t="str">
        <f>LDNC!P34</f>
        <v/>
      </c>
      <c r="F34" s="156" t="str">
        <f>CASBAH!C35</f>
        <v>(木)</v>
      </c>
      <c r="G34" s="156" t="str">
        <f>CASBAH!P34</f>
        <v/>
      </c>
    </row>
    <row r="35" spans="3:7">
      <c r="C35" s="156" t="str">
        <f>LDNC!C35</f>
        <v>(水)</v>
      </c>
      <c r="D35" s="156" t="str">
        <f>LDNC!P36</f>
        <v>勝</v>
      </c>
      <c r="F35" s="156" t="str">
        <f>CASBAH!C35</f>
        <v>(木)</v>
      </c>
      <c r="G35" s="156" t="str">
        <f>CASBAH!P36</f>
        <v>敗</v>
      </c>
    </row>
    <row r="36" spans="3:7">
      <c r="C36" s="156"/>
      <c r="D36" s="156"/>
      <c r="F36" s="156"/>
      <c r="G36" s="156"/>
    </row>
    <row r="37" spans="3:7">
      <c r="C37" s="156"/>
      <c r="D37" s="156"/>
      <c r="F37" s="156"/>
      <c r="G37" s="156"/>
    </row>
    <row r="38" spans="3:7">
      <c r="C38" s="156" t="str">
        <f>LDNC!C39</f>
        <v>(木)</v>
      </c>
      <c r="D38" s="156" t="str">
        <f>LDNC!P38</f>
        <v>敗</v>
      </c>
      <c r="F38" s="156" t="str">
        <f>CASBAH!C39</f>
        <v>(金)</v>
      </c>
      <c r="G38" s="156" t="str">
        <f>CASBAH!P38</f>
        <v/>
      </c>
    </row>
    <row r="39" spans="3:7">
      <c r="C39" s="156" t="str">
        <f>LDNC!C39</f>
        <v>(木)</v>
      </c>
      <c r="D39" s="156" t="str">
        <f>LDNC!P40</f>
        <v/>
      </c>
      <c r="F39" s="156" t="str">
        <f>CASBAH!C39</f>
        <v>(金)</v>
      </c>
      <c r="G39" s="156" t="str">
        <f>CASBAH!P40</f>
        <v>敗</v>
      </c>
    </row>
    <row r="40" spans="3:7">
      <c r="C40" s="156"/>
      <c r="D40" s="156"/>
      <c r="F40" s="156"/>
      <c r="G40" s="156"/>
    </row>
    <row r="41" spans="3:7">
      <c r="C41" s="156"/>
      <c r="D41" s="156"/>
      <c r="F41" s="156"/>
      <c r="G41" s="156"/>
    </row>
    <row r="42" spans="3:7">
      <c r="C42" s="156" t="str">
        <f>LDNC!C43</f>
        <v>(火)</v>
      </c>
      <c r="D42" s="156" t="str">
        <f>LDNC!P42</f>
        <v/>
      </c>
      <c r="F42" s="156" t="str">
        <f>CASBAH!C43</f>
        <v>(月)</v>
      </c>
      <c r="G42" s="156" t="str">
        <f>CASBAH!P42</f>
        <v>勝</v>
      </c>
    </row>
    <row r="43" spans="3:7">
      <c r="C43" s="156" t="str">
        <f>LDNC!C43</f>
        <v>(火)</v>
      </c>
      <c r="D43" s="156" t="str">
        <f>LDNC!P44</f>
        <v>勝</v>
      </c>
      <c r="F43" s="156" t="str">
        <f>CASBAH!C43</f>
        <v>(月)</v>
      </c>
      <c r="G43" s="156" t="str">
        <f>CASBAH!P44</f>
        <v/>
      </c>
    </row>
    <row r="44" spans="3:7">
      <c r="C44" s="156"/>
      <c r="D44" s="156"/>
      <c r="F44" s="156"/>
      <c r="G44" s="156"/>
    </row>
    <row r="45" spans="3:7">
      <c r="C45" s="156"/>
      <c r="D45" s="156"/>
      <c r="F45" s="156"/>
      <c r="G45" s="156"/>
    </row>
    <row r="46" spans="3:7">
      <c r="C46" s="156" t="str">
        <f>LDNC!C47</f>
        <v>(水)</v>
      </c>
      <c r="D46" s="156" t="str">
        <f>LDNC!P46</f>
        <v/>
      </c>
      <c r="F46" s="156" t="str">
        <f>CASBAH!C47</f>
        <v>(火)</v>
      </c>
      <c r="G46" s="156" t="str">
        <f>CASBAH!P46</f>
        <v>敗</v>
      </c>
    </row>
    <row r="47" spans="3:7">
      <c r="C47" s="156" t="str">
        <f>LDNC!C47</f>
        <v>(水)</v>
      </c>
      <c r="D47" s="156" t="str">
        <f>LDNC!P48</f>
        <v>勝</v>
      </c>
      <c r="F47" s="156" t="str">
        <f>CASBAH!C47</f>
        <v>(火)</v>
      </c>
      <c r="G47" s="156" t="str">
        <f>CASBAH!P48</f>
        <v/>
      </c>
    </row>
    <row r="48" spans="3:7">
      <c r="C48" s="156"/>
      <c r="D48" s="156"/>
      <c r="F48" s="156"/>
      <c r="G48" s="156"/>
    </row>
    <row r="49" spans="3:7">
      <c r="C49" s="156"/>
      <c r="D49" s="156"/>
      <c r="F49" s="156"/>
      <c r="G49" s="156"/>
    </row>
    <row r="50" spans="3:7">
      <c r="C50" s="156" t="str">
        <f>LDNC!C51</f>
        <v>(木)</v>
      </c>
      <c r="D50" s="156" t="str">
        <f>LDNC!P50</f>
        <v>敗</v>
      </c>
      <c r="F50" s="156" t="str">
        <f>CASBAH!C51</f>
        <v>(水)</v>
      </c>
      <c r="G50" s="156" t="str">
        <f>CASBAH!P50</f>
        <v>敗</v>
      </c>
    </row>
    <row r="51" spans="3:7">
      <c r="C51" s="156" t="str">
        <f>LDNC!C51</f>
        <v>(木)</v>
      </c>
      <c r="D51" s="156" t="str">
        <f>LDNC!P52</f>
        <v/>
      </c>
      <c r="F51" s="156" t="str">
        <f>CASBAH!C51</f>
        <v>(水)</v>
      </c>
      <c r="G51" s="156" t="str">
        <f>CASBAH!P52</f>
        <v/>
      </c>
    </row>
    <row r="52" spans="3:7">
      <c r="C52" s="156"/>
      <c r="D52" s="156"/>
      <c r="F52" s="156"/>
      <c r="G52" s="156"/>
    </row>
    <row r="53" spans="3:7">
      <c r="C53" s="156"/>
      <c r="D53" s="156"/>
      <c r="F53" s="156"/>
      <c r="G53" s="156"/>
    </row>
    <row r="54" spans="3:7">
      <c r="C54" s="156" t="str">
        <f>LDNC!C55</f>
        <v>(火)</v>
      </c>
      <c r="D54" s="156" t="str">
        <f>LDNC!P54</f>
        <v>勝</v>
      </c>
      <c r="F54" s="156" t="str">
        <f>CASBAH!C55</f>
        <v>(木)</v>
      </c>
      <c r="G54" s="156" t="str">
        <f>CASBAH!P54</f>
        <v>敗</v>
      </c>
    </row>
    <row r="55" spans="3:7">
      <c r="C55" s="156" t="str">
        <f>LDNC!C55</f>
        <v>(火)</v>
      </c>
      <c r="D55" s="156" t="str">
        <f>LDNC!P56</f>
        <v/>
      </c>
      <c r="F55" s="156" t="str">
        <f>CASBAH!C55</f>
        <v>(木)</v>
      </c>
      <c r="G55" s="156" t="str">
        <f>CASBAH!P56</f>
        <v/>
      </c>
    </row>
    <row r="56" spans="3:7">
      <c r="C56" s="156"/>
      <c r="D56" s="156"/>
      <c r="F56" s="156"/>
      <c r="G56" s="156"/>
    </row>
    <row r="57" spans="3:7">
      <c r="C57" s="156"/>
      <c r="D57" s="156"/>
      <c r="F57" s="156"/>
      <c r="G57" s="156"/>
    </row>
    <row r="58" spans="3:7">
      <c r="C58" s="156" t="str">
        <f>LDNC!C59</f>
        <v>(木)</v>
      </c>
      <c r="D58" s="156" t="str">
        <f>LDNC!P58</f>
        <v>敗</v>
      </c>
      <c r="F58" s="156" t="str">
        <f>CASBAH!C59</f>
        <v>(木)</v>
      </c>
      <c r="G58" s="156" t="str">
        <f>CASBAH!P58</f>
        <v/>
      </c>
    </row>
    <row r="59" spans="3:7">
      <c r="C59" s="156" t="str">
        <f>LDNC!C59</f>
        <v>(木)</v>
      </c>
      <c r="D59" s="156" t="str">
        <f>LDNC!P60</f>
        <v/>
      </c>
      <c r="F59" s="156" t="str">
        <f>CASBAH!C59</f>
        <v>(木)</v>
      </c>
      <c r="G59" s="156" t="str">
        <f>CASBAH!P60</f>
        <v>勝</v>
      </c>
    </row>
    <row r="60" spans="3:7">
      <c r="C60" s="156"/>
      <c r="D60" s="156"/>
      <c r="F60" s="156"/>
      <c r="G60" s="156"/>
    </row>
    <row r="61" spans="3:7">
      <c r="C61" s="156"/>
      <c r="D61" s="156"/>
      <c r="F61" s="156"/>
      <c r="G61" s="156"/>
    </row>
    <row r="62" spans="3:7">
      <c r="C62" s="156" t="str">
        <f>LDNC!C63</f>
        <v>(火)</v>
      </c>
      <c r="D62" s="156" t="str">
        <f>LDNC!P62</f>
        <v>勝</v>
      </c>
      <c r="F62" s="156" t="str">
        <f>CASBAH!C63</f>
        <v>(金)</v>
      </c>
      <c r="G62" s="156" t="str">
        <f>CASBAH!P62</f>
        <v/>
      </c>
    </row>
    <row r="63" spans="3:7">
      <c r="C63" s="156" t="str">
        <f>LDNC!C63</f>
        <v>(火)</v>
      </c>
      <c r="D63" s="156" t="str">
        <f>LDNC!P64</f>
        <v/>
      </c>
      <c r="F63" s="156" t="str">
        <f>CASBAH!C63</f>
        <v>(金)</v>
      </c>
      <c r="G63" s="156" t="str">
        <f>CASBAH!P64</f>
        <v>敗</v>
      </c>
    </row>
    <row r="64" spans="3:7">
      <c r="C64" s="156"/>
      <c r="D64" s="156"/>
      <c r="F64" s="156"/>
      <c r="G64" s="156"/>
    </row>
    <row r="65" spans="3:7">
      <c r="C65" s="156"/>
      <c r="D65" s="156"/>
      <c r="F65" s="156"/>
      <c r="G65" s="156"/>
    </row>
    <row r="66" spans="3:7">
      <c r="C66" s="156" t="str">
        <f>LDNC!C67</f>
        <v>(木)</v>
      </c>
      <c r="D66" s="156" t="str">
        <f>LDNC!P66</f>
        <v>勝</v>
      </c>
      <c r="F66" s="156" t="str">
        <f>CASBAH!C67</f>
        <v>(月)</v>
      </c>
      <c r="G66" s="156" t="str">
        <f>CASBAH!P66</f>
        <v/>
      </c>
    </row>
    <row r="67" spans="3:7">
      <c r="C67" s="156" t="str">
        <f>LDNC!C67</f>
        <v>(木)</v>
      </c>
      <c r="D67" s="156" t="str">
        <f>LDNC!P68</f>
        <v/>
      </c>
      <c r="F67" s="156" t="str">
        <f>CASBAH!C67</f>
        <v>(月)</v>
      </c>
      <c r="G67" s="156" t="str">
        <f>CASBAH!P68</f>
        <v>勝</v>
      </c>
    </row>
    <row r="68" spans="3:7">
      <c r="C68" s="156"/>
      <c r="D68" s="156"/>
      <c r="F68" s="156"/>
      <c r="G68" s="156"/>
    </row>
    <row r="69" spans="3:7">
      <c r="C69" s="156"/>
      <c r="D69" s="156"/>
      <c r="F69" s="156"/>
      <c r="G69" s="156"/>
    </row>
    <row r="70" spans="3:7">
      <c r="C70" s="156" t="str">
        <f>LDNC!C71</f>
        <v>(火)</v>
      </c>
      <c r="D70" s="156" t="str">
        <f>LDNC!P70</f>
        <v/>
      </c>
      <c r="F70" s="156" t="str">
        <f>CASBAH!C71</f>
        <v>(水)</v>
      </c>
      <c r="G70" s="156" t="str">
        <f>CASBAH!P70</f>
        <v>敗</v>
      </c>
    </row>
    <row r="71" spans="3:7">
      <c r="C71" s="156" t="str">
        <f>LDNC!C71</f>
        <v>(火)</v>
      </c>
      <c r="D71" s="156" t="str">
        <f>LDNC!P72</f>
        <v>勝</v>
      </c>
      <c r="F71" s="156" t="str">
        <f>CASBAH!C71</f>
        <v>(水)</v>
      </c>
      <c r="G71" s="156" t="str">
        <f>CASBAH!P72</f>
        <v/>
      </c>
    </row>
    <row r="72" spans="3:7">
      <c r="C72" s="156"/>
      <c r="D72" s="156"/>
      <c r="F72" s="156"/>
      <c r="G72" s="156"/>
    </row>
    <row r="73" spans="3:7">
      <c r="C73" s="156"/>
      <c r="D73" s="156"/>
      <c r="F73" s="156"/>
      <c r="G73" s="156"/>
    </row>
    <row r="74" spans="3:7">
      <c r="C74" s="156" t="str">
        <f>LDNC!C75</f>
        <v>(木)</v>
      </c>
      <c r="D74" s="156" t="str">
        <f>LDNC!P74</f>
        <v>敗</v>
      </c>
      <c r="F74" s="156" t="str">
        <f>CASBAH!C75</f>
        <v>(木)</v>
      </c>
      <c r="G74" s="156" t="str">
        <f>CASBAH!P74</f>
        <v>敗</v>
      </c>
    </row>
    <row r="75" spans="3:7">
      <c r="C75" s="156" t="str">
        <f>LDNC!C75</f>
        <v>(木)</v>
      </c>
      <c r="D75" s="156" t="str">
        <f>LDNC!P76</f>
        <v/>
      </c>
      <c r="F75" s="156" t="str">
        <f>CASBAH!C75</f>
        <v>(木)</v>
      </c>
      <c r="G75" s="156" t="str">
        <f>CASBAH!P76</f>
        <v/>
      </c>
    </row>
    <row r="76" spans="3:7">
      <c r="C76" s="156"/>
      <c r="D76" s="156"/>
      <c r="F76" s="156"/>
      <c r="G76" s="156"/>
    </row>
    <row r="77" spans="3:7">
      <c r="C77" s="156"/>
      <c r="D77" s="156"/>
      <c r="F77" s="156"/>
      <c r="G77" s="156"/>
    </row>
    <row r="78" spans="3:7">
      <c r="C78" s="156" t="str">
        <f>LDNC!C79</f>
        <v>(火)</v>
      </c>
      <c r="D78" s="156" t="str">
        <f>LDNC!P78</f>
        <v>勝</v>
      </c>
      <c r="F78" s="156" t="str">
        <f>CASBAH!C79</f>
        <v>(金)</v>
      </c>
      <c r="G78" s="156" t="str">
        <f>CASBAH!P78</f>
        <v/>
      </c>
    </row>
    <row r="79" spans="3:7">
      <c r="C79" s="156" t="str">
        <f>LDNC!C79</f>
        <v>(火)</v>
      </c>
      <c r="D79" s="156" t="str">
        <f>LDNC!P80</f>
        <v/>
      </c>
      <c r="F79" s="156" t="str">
        <f>CASBAH!C79</f>
        <v>(金)</v>
      </c>
      <c r="G79" s="156" t="str">
        <f>CASBAH!P80</f>
        <v>勝</v>
      </c>
    </row>
    <row r="80" spans="3:7">
      <c r="C80" s="156"/>
      <c r="D80" s="156"/>
      <c r="F80" s="156"/>
      <c r="G80" s="156"/>
    </row>
    <row r="81" spans="3:7">
      <c r="C81" s="156"/>
      <c r="D81" s="156"/>
      <c r="F81" s="156"/>
      <c r="G81" s="156"/>
    </row>
    <row r="82" spans="3:7">
      <c r="C82" s="156" t="str">
        <f>LDNC!C83</f>
        <v>(火)</v>
      </c>
      <c r="D82" s="156" t="str">
        <f>LDNC!P82</f>
        <v/>
      </c>
      <c r="F82" s="156" t="str">
        <f>CASBAH!C83</f>
        <v>(月)</v>
      </c>
      <c r="G82" s="156" t="str">
        <f>CASBAH!P82</f>
        <v>勝</v>
      </c>
    </row>
    <row r="83" spans="3:7">
      <c r="C83" s="156" t="str">
        <f>LDNC!C83</f>
        <v>(火)</v>
      </c>
      <c r="D83" s="156" t="str">
        <f>LDNC!P84</f>
        <v>敗</v>
      </c>
      <c r="F83" s="156" t="str">
        <f>CASBAH!C83</f>
        <v>(月)</v>
      </c>
      <c r="G83" s="156" t="str">
        <f>CASBAH!P84</f>
        <v/>
      </c>
    </row>
    <row r="84" spans="3:7">
      <c r="C84" s="156"/>
      <c r="D84" s="156"/>
      <c r="F84" s="156"/>
      <c r="G84" s="156"/>
    </row>
    <row r="85" spans="3:7">
      <c r="C85" s="156"/>
      <c r="D85" s="156"/>
      <c r="F85" s="156"/>
      <c r="G85" s="156"/>
    </row>
    <row r="86" spans="3:7">
      <c r="C86" s="156" t="str">
        <f>LDNC!C87</f>
        <v>(水)</v>
      </c>
      <c r="D86" s="156" t="str">
        <f>LDNC!P86</f>
        <v>勝</v>
      </c>
      <c r="F86" s="156" t="str">
        <f>CASBAH!C87</f>
        <v>(水)</v>
      </c>
      <c r="G86" s="156" t="str">
        <f>CASBAH!P86</f>
        <v>勝</v>
      </c>
    </row>
    <row r="87" spans="3:7">
      <c r="C87" s="156" t="str">
        <f>LDNC!C87</f>
        <v>(水)</v>
      </c>
      <c r="D87" s="156" t="str">
        <f>LDNC!P88</f>
        <v/>
      </c>
      <c r="F87" s="156" t="str">
        <f>CASBAH!C87</f>
        <v>(水)</v>
      </c>
      <c r="G87" s="156" t="str">
        <f>CASBAH!P88</f>
        <v/>
      </c>
    </row>
    <row r="88" spans="3:7">
      <c r="C88" s="156"/>
      <c r="D88" s="156"/>
      <c r="F88" s="156"/>
      <c r="G88" s="156"/>
    </row>
    <row r="89" spans="3:7">
      <c r="C89" s="156"/>
      <c r="D89" s="156"/>
      <c r="F89" s="156"/>
      <c r="G89" s="156"/>
    </row>
    <row r="90" spans="3:7">
      <c r="C90" s="156" t="str">
        <f>LDNC!C91</f>
        <v>(木)</v>
      </c>
      <c r="D90" s="156" t="str">
        <f>LDNC!P90</f>
        <v/>
      </c>
      <c r="F90" s="156" t="str">
        <f>CASBAH!C91</f>
        <v>(木)</v>
      </c>
      <c r="G90" s="156" t="str">
        <f>CASBAH!P90</f>
        <v/>
      </c>
    </row>
    <row r="91" spans="3:7">
      <c r="C91" s="156" t="str">
        <f>LDNC!C91</f>
        <v>(木)</v>
      </c>
      <c r="D91" s="156" t="str">
        <f>LDNC!P92</f>
        <v>勝</v>
      </c>
      <c r="F91" s="156" t="str">
        <f>CASBAH!C91</f>
        <v>(木)</v>
      </c>
      <c r="G91" s="156" t="str">
        <f>CASBAH!P92</f>
        <v>勝</v>
      </c>
    </row>
    <row r="92" spans="3:7">
      <c r="C92" s="156"/>
      <c r="D92" s="156"/>
      <c r="F92" s="156"/>
      <c r="G92" s="156"/>
    </row>
    <row r="93" spans="3:7">
      <c r="C93" s="156"/>
      <c r="D93" s="156"/>
      <c r="F93" s="156"/>
      <c r="G93" s="156"/>
    </row>
    <row r="94" spans="3:7">
      <c r="C94" s="156" t="str">
        <f>LDNC!C95</f>
        <v>(火)</v>
      </c>
      <c r="D94" s="156" t="str">
        <f>LDNC!P94</f>
        <v/>
      </c>
      <c r="F94" s="156" t="str">
        <f>CASBAH!C95</f>
        <v>(金)</v>
      </c>
      <c r="G94" s="156" t="str">
        <f>CASBAH!P94</f>
        <v>敗</v>
      </c>
    </row>
    <row r="95" spans="3:7">
      <c r="C95" s="156" t="str">
        <f>LDNC!C95</f>
        <v>(火)</v>
      </c>
      <c r="D95" s="156" t="str">
        <f>LDNC!P96</f>
        <v>敗</v>
      </c>
      <c r="F95" s="156" t="str">
        <f>CASBAH!C95</f>
        <v>(金)</v>
      </c>
      <c r="G95" s="156" t="str">
        <f>CASBAH!P96</f>
        <v/>
      </c>
    </row>
    <row r="96" spans="3:7">
      <c r="C96" s="156"/>
      <c r="D96" s="156"/>
      <c r="F96" s="156"/>
      <c r="G96" s="156"/>
    </row>
    <row r="97" spans="3:7">
      <c r="C97" s="156"/>
      <c r="D97" s="156"/>
      <c r="F97" s="156"/>
      <c r="G97" s="156"/>
    </row>
    <row r="98" spans="3:7">
      <c r="C98" s="156" t="str">
        <f>LDNC!C99</f>
        <v>(木)</v>
      </c>
      <c r="D98" s="156" t="str">
        <f>LDNC!P98</f>
        <v>勝</v>
      </c>
      <c r="F98" s="156" t="str">
        <f>CASBAH!C99</f>
        <v>(月)</v>
      </c>
      <c r="G98" s="156" t="str">
        <f>CASBAH!P98</f>
        <v>勝</v>
      </c>
    </row>
    <row r="99" spans="3:7">
      <c r="C99" s="156" t="str">
        <f>LDNC!C99</f>
        <v>(木)</v>
      </c>
      <c r="D99" s="156" t="str">
        <f>LDNC!P100</f>
        <v/>
      </c>
      <c r="F99" s="156" t="str">
        <f>CASBAH!C99</f>
        <v>(月)</v>
      </c>
      <c r="G99" s="156" t="str">
        <f>CASBAH!P100</f>
        <v/>
      </c>
    </row>
    <row r="100" spans="3:7">
      <c r="C100" s="156"/>
      <c r="D100" s="156"/>
      <c r="F100" s="156"/>
      <c r="G100" s="156"/>
    </row>
    <row r="101" spans="3:7">
      <c r="C101" s="156"/>
      <c r="D101" s="156"/>
      <c r="F101" s="156"/>
      <c r="G101" s="156"/>
    </row>
    <row r="102" spans="3:7">
      <c r="C102" s="156" t="str">
        <f>LDNC!C103</f>
        <v>(火)</v>
      </c>
      <c r="D102" s="156" t="str">
        <f>LDNC!P102</f>
        <v>敗</v>
      </c>
      <c r="F102" s="156" t="str">
        <f>CASBAH!C103</f>
        <v>(金)</v>
      </c>
      <c r="G102" s="156" t="str">
        <f>CASBAH!P102</f>
        <v>敗</v>
      </c>
    </row>
    <row r="103" spans="3:7">
      <c r="C103" s="156" t="str">
        <f>LDNC!C103</f>
        <v>(火)</v>
      </c>
      <c r="D103" s="156" t="str">
        <f>LDNC!P104</f>
        <v/>
      </c>
      <c r="F103" s="156" t="str">
        <f>CASBAH!C103</f>
        <v>(金)</v>
      </c>
      <c r="G103" s="156" t="str">
        <f>CASBAH!P104</f>
        <v/>
      </c>
    </row>
    <row r="104" spans="3:7">
      <c r="C104" s="156"/>
      <c r="D104" s="156"/>
      <c r="F104" s="156"/>
      <c r="G104" s="156"/>
    </row>
    <row r="105" spans="3:7">
      <c r="C105" s="156"/>
      <c r="D105" s="156"/>
      <c r="F105" s="156"/>
      <c r="G105" s="156"/>
    </row>
    <row r="106" spans="3:7">
      <c r="C106" s="156" t="str">
        <f>LDNC!C107</f>
        <v>(火)</v>
      </c>
      <c r="D106" s="156" t="str">
        <f>LDNC!P106</f>
        <v/>
      </c>
      <c r="F106" s="156" t="str">
        <f>CASBAH!C107</f>
        <v>(月)</v>
      </c>
      <c r="G106" s="156" t="str">
        <f>CASBAH!P106</f>
        <v>敗</v>
      </c>
    </row>
    <row r="107" spans="3:7">
      <c r="C107" s="156" t="str">
        <f>LDNC!C107</f>
        <v>(火)</v>
      </c>
      <c r="D107" s="156" t="str">
        <f>LDNC!P108</f>
        <v>勝</v>
      </c>
      <c r="F107" s="156" t="str">
        <f>CASBAH!C107</f>
        <v>(月)</v>
      </c>
      <c r="G107" s="156" t="str">
        <f>CASBAH!P108</f>
        <v/>
      </c>
    </row>
    <row r="108" spans="3:7">
      <c r="C108" s="156"/>
      <c r="D108" s="156"/>
      <c r="F108" s="156"/>
      <c r="G108" s="156"/>
    </row>
    <row r="109" spans="3:7">
      <c r="C109" s="156"/>
      <c r="D109" s="156"/>
      <c r="F109" s="156"/>
      <c r="G109" s="156"/>
    </row>
    <row r="110" spans="3:7">
      <c r="C110" s="156" t="str">
        <f>LDNC!C111</f>
        <v>(火)</v>
      </c>
      <c r="D110" s="156" t="str">
        <f>LDNC!P110</f>
        <v/>
      </c>
      <c r="F110" s="156" t="str">
        <f>CASBAH!C111</f>
        <v>(月)</v>
      </c>
      <c r="G110" s="156" t="str">
        <f>CASBAH!P110</f>
        <v>勝</v>
      </c>
    </row>
    <row r="111" spans="3:7">
      <c r="C111" s="156" t="str">
        <f>LDNC!C111</f>
        <v>(火)</v>
      </c>
      <c r="D111" s="156" t="str">
        <f>LDNC!P112</f>
        <v>勝</v>
      </c>
      <c r="F111" s="156" t="str">
        <f>CASBAH!C111</f>
        <v>(月)</v>
      </c>
      <c r="G111" s="156" t="str">
        <f>CASBAH!P112</f>
        <v/>
      </c>
    </row>
    <row r="112" spans="3:7">
      <c r="C112" s="156"/>
      <c r="D112" s="156"/>
      <c r="F112" s="156"/>
      <c r="G112" s="156"/>
    </row>
    <row r="113" spans="3:7">
      <c r="C113" s="156"/>
      <c r="D113" s="156"/>
      <c r="F113" s="156"/>
      <c r="G113" s="156"/>
    </row>
    <row r="114" spans="3:7">
      <c r="C114" s="156" t="str">
        <f>LDNC!C115</f>
        <v>(木)</v>
      </c>
      <c r="D114" s="156" t="str">
        <f>LDNC!P114</f>
        <v>勝</v>
      </c>
      <c r="F114" s="156" t="str">
        <f>CASBAH!C115</f>
        <v>(水)</v>
      </c>
      <c r="G114" s="156" t="str">
        <f>CASBAH!P114</f>
        <v>敗</v>
      </c>
    </row>
    <row r="115" spans="3:7">
      <c r="C115" s="156" t="str">
        <f>LDNC!C115</f>
        <v>(木)</v>
      </c>
      <c r="D115" s="156" t="str">
        <f>LDNC!P116</f>
        <v/>
      </c>
      <c r="F115" s="156" t="str">
        <f>CASBAH!C115</f>
        <v>(水)</v>
      </c>
      <c r="G115" s="156" t="str">
        <f>CASBAH!P116</f>
        <v/>
      </c>
    </row>
    <row r="116" spans="3:7">
      <c r="C116" s="156"/>
      <c r="D116" s="156"/>
      <c r="F116" s="156"/>
      <c r="G116" s="156"/>
    </row>
    <row r="117" spans="3:7">
      <c r="C117" s="156"/>
      <c r="D117" s="156"/>
      <c r="F117" s="156"/>
      <c r="G117" s="156"/>
    </row>
    <row r="118" spans="3:7">
      <c r="C118" s="156" t="str">
        <f>LDNC!C119</f>
        <v>(火)</v>
      </c>
      <c r="D118" s="156" t="str">
        <f>LDNC!P118</f>
        <v/>
      </c>
      <c r="F118" s="156" t="str">
        <f>CASBAH!C119</f>
        <v>(金)</v>
      </c>
      <c r="G118" s="156" t="str">
        <f>CASBAH!P118</f>
        <v>敗</v>
      </c>
    </row>
    <row r="119" spans="3:7">
      <c r="C119" s="156" t="str">
        <f>LDNC!C119</f>
        <v>(火)</v>
      </c>
      <c r="D119" s="156" t="str">
        <f>LDNC!P120</f>
        <v>勝</v>
      </c>
      <c r="F119" s="156" t="str">
        <f>CASBAH!C119</f>
        <v>(金)</v>
      </c>
      <c r="G119" s="156" t="str">
        <f>CASBAH!P120</f>
        <v/>
      </c>
    </row>
    <row r="120" spans="3:7">
      <c r="C120" s="156"/>
      <c r="D120" s="156"/>
      <c r="F120" s="156"/>
      <c r="G120" s="156"/>
    </row>
    <row r="121" spans="3:7">
      <c r="C121" s="156"/>
      <c r="D121" s="156"/>
      <c r="F121" s="156"/>
      <c r="G121" s="156"/>
    </row>
    <row r="122" spans="3:7">
      <c r="C122" s="156" t="str">
        <f>LDNC!C123</f>
        <v>(木)</v>
      </c>
      <c r="D122" s="156" t="str">
        <f>LDNC!P122</f>
        <v>勝</v>
      </c>
      <c r="F122" s="156" t="str">
        <f>CASBAH!C123</f>
        <v>(月)</v>
      </c>
      <c r="G122" s="156" t="str">
        <f>CASBAH!P122</f>
        <v/>
      </c>
    </row>
    <row r="123" spans="3:7">
      <c r="C123" s="156" t="str">
        <f>LDNC!C123</f>
        <v>(木)</v>
      </c>
      <c r="D123" s="156" t="str">
        <f>LDNC!P124</f>
        <v/>
      </c>
      <c r="F123" s="156" t="str">
        <f>CASBAH!C123</f>
        <v>(月)</v>
      </c>
      <c r="G123" s="156" t="str">
        <f>CASBAH!P124</f>
        <v>勝</v>
      </c>
    </row>
    <row r="124" spans="3:7">
      <c r="C124" s="156"/>
      <c r="D124" s="156"/>
      <c r="F124" s="156"/>
      <c r="G124" s="156"/>
    </row>
    <row r="125" spans="3:7">
      <c r="C125" s="156"/>
      <c r="D125" s="156"/>
      <c r="F125" s="156"/>
      <c r="G125" s="156"/>
    </row>
    <row r="126" spans="3:7">
      <c r="C126" s="156" t="str">
        <f>LDNC!C127</f>
        <v>(火)</v>
      </c>
      <c r="D126" s="156" t="str">
        <f>LDNC!P126</f>
        <v>勝</v>
      </c>
      <c r="F126" s="156" t="str">
        <f>CASBAH!C127</f>
        <v>(水)</v>
      </c>
      <c r="G126" s="156" t="str">
        <f>CASBAH!P126</f>
        <v/>
      </c>
    </row>
    <row r="127" spans="3:7">
      <c r="C127" s="156" t="str">
        <f>LDNC!C127</f>
        <v>(火)</v>
      </c>
      <c r="D127" s="156" t="str">
        <f>LDNC!P128</f>
        <v/>
      </c>
      <c r="F127" s="156" t="str">
        <f>CASBAH!C127</f>
        <v>(水)</v>
      </c>
      <c r="G127" s="156" t="str">
        <f>CASBAH!P128</f>
        <v>敗</v>
      </c>
    </row>
    <row r="128" spans="3:7">
      <c r="C128" s="156"/>
      <c r="D128" s="156"/>
      <c r="F128" s="156"/>
      <c r="G128" s="156"/>
    </row>
    <row r="129" spans="3:7">
      <c r="C129" s="156"/>
      <c r="D129" s="156"/>
      <c r="F129" s="156"/>
      <c r="G129" s="156"/>
    </row>
    <row r="130" spans="3:7">
      <c r="C130" s="156" t="str">
        <f>LDNC!C131</f>
        <v>(木)</v>
      </c>
      <c r="D130" s="156" t="str">
        <f>LDNC!P130</f>
        <v>敗</v>
      </c>
      <c r="F130" s="156" t="str">
        <f>CASBAH!C131</f>
        <v>(金)</v>
      </c>
      <c r="G130" s="156" t="str">
        <f>CASBAH!P130</f>
        <v>勝</v>
      </c>
    </row>
    <row r="131" spans="3:7">
      <c r="C131" s="156" t="str">
        <f>LDNC!C131</f>
        <v>(木)</v>
      </c>
      <c r="D131" s="156" t="str">
        <f>LDNC!P132</f>
        <v/>
      </c>
      <c r="F131" s="156" t="str">
        <f>CASBAH!C131</f>
        <v>(金)</v>
      </c>
      <c r="G131" s="156" t="str">
        <f>CASBAH!P132</f>
        <v/>
      </c>
    </row>
    <row r="132" spans="3:7">
      <c r="C132" s="156"/>
      <c r="D132" s="156"/>
      <c r="F132" s="156"/>
      <c r="G132" s="156"/>
    </row>
    <row r="133" spans="3:7">
      <c r="C133" s="156"/>
      <c r="D133" s="156"/>
      <c r="F133" s="156"/>
      <c r="G133" s="156"/>
    </row>
    <row r="134" spans="3:7">
      <c r="C134" s="156" t="str">
        <f>LDNC!C135</f>
        <v>(木)</v>
      </c>
      <c r="D134" s="156" t="str">
        <f>LDNC!P134</f>
        <v/>
      </c>
      <c r="F134" s="156" t="str">
        <f>CASBAH!C135</f>
        <v>(月)</v>
      </c>
      <c r="G134" s="156" t="str">
        <f>CASBAH!P134</f>
        <v/>
      </c>
    </row>
    <row r="135" spans="3:7">
      <c r="C135" s="156" t="str">
        <f>LDNC!C135</f>
        <v>(木)</v>
      </c>
      <c r="D135" s="156" t="str">
        <f>LDNC!P136</f>
        <v>勝</v>
      </c>
      <c r="F135" s="156" t="str">
        <f>CASBAH!C135</f>
        <v>(月)</v>
      </c>
      <c r="G135" s="156" t="str">
        <f>CASBAH!P136</f>
        <v>勝</v>
      </c>
    </row>
    <row r="136" spans="3:7">
      <c r="C136" s="156"/>
      <c r="D136" s="156"/>
      <c r="F136" s="156"/>
      <c r="G136" s="156"/>
    </row>
    <row r="137" spans="3:7">
      <c r="C137" s="156"/>
      <c r="D137" s="156"/>
      <c r="F137" s="156"/>
      <c r="G137" s="156"/>
    </row>
    <row r="138" spans="3:7">
      <c r="C138" s="156" t="str">
        <f>LDNC!C139</f>
        <v>(火)</v>
      </c>
      <c r="D138" s="156" t="str">
        <f>LDNC!P138</f>
        <v/>
      </c>
      <c r="F138" s="156" t="str">
        <f>CASBAH!C139</f>
        <v>(月)</v>
      </c>
      <c r="G138" s="156" t="str">
        <f>CASBAH!P138</f>
        <v>勝</v>
      </c>
    </row>
    <row r="139" spans="3:7">
      <c r="C139" s="156" t="str">
        <f>LDNC!C139</f>
        <v>(火)</v>
      </c>
      <c r="D139" s="156" t="str">
        <f>LDNC!P140</f>
        <v>勝</v>
      </c>
      <c r="F139" s="156" t="str">
        <f>CASBAH!C139</f>
        <v>(月)</v>
      </c>
      <c r="G139" s="156" t="str">
        <f>CASBAH!P140</f>
        <v/>
      </c>
    </row>
    <row r="140" spans="3:7">
      <c r="C140" s="156"/>
      <c r="D140" s="156"/>
      <c r="F140" s="156"/>
      <c r="G140" s="156"/>
    </row>
    <row r="141" spans="3:7">
      <c r="C141" s="156"/>
      <c r="D141" s="156"/>
      <c r="F141" s="156"/>
      <c r="G141" s="156"/>
    </row>
    <row r="142" spans="3:7">
      <c r="C142" s="156" t="str">
        <f>LDNC!C143</f>
        <v>(木)</v>
      </c>
      <c r="D142" s="156" t="str">
        <f>LDNC!P142</f>
        <v/>
      </c>
      <c r="F142" s="156" t="str">
        <f>CASBAH!C143</f>
        <v>(火)</v>
      </c>
      <c r="G142" s="156" t="str">
        <f>CASBAH!P142</f>
        <v>勝</v>
      </c>
    </row>
    <row r="143" spans="3:7">
      <c r="C143" s="156" t="str">
        <f>LDNC!C143</f>
        <v>(木)</v>
      </c>
      <c r="D143" s="156" t="str">
        <f>LDNC!P144</f>
        <v>敗</v>
      </c>
      <c r="F143" s="156" t="str">
        <f>CASBAH!C143</f>
        <v>(火)</v>
      </c>
      <c r="G143" s="156" t="str">
        <f>CASBAH!P144</f>
        <v/>
      </c>
    </row>
    <row r="144" spans="3:7">
      <c r="C144" s="156"/>
      <c r="D144" s="156"/>
      <c r="F144" s="156"/>
      <c r="G144" s="156"/>
    </row>
    <row r="145" spans="3:7">
      <c r="C145" s="156"/>
      <c r="D145" s="156"/>
      <c r="F145" s="156"/>
      <c r="G145" s="156"/>
    </row>
    <row r="146" spans="3:7">
      <c r="C146" s="156" t="str">
        <f>LDNC!C147</f>
        <v>(火)</v>
      </c>
      <c r="D146" s="156" t="str">
        <f>LDNC!P146</f>
        <v/>
      </c>
      <c r="F146" s="156" t="str">
        <f>CASBAH!C147</f>
        <v>(水)</v>
      </c>
      <c r="G146" s="156" t="str">
        <f>CASBAH!P146</f>
        <v>勝</v>
      </c>
    </row>
    <row r="147" spans="3:7">
      <c r="C147" s="156" t="str">
        <f>LDNC!C147</f>
        <v>(火)</v>
      </c>
      <c r="D147" s="156" t="str">
        <f>LDNC!P148</f>
        <v>敗</v>
      </c>
      <c r="F147" s="156" t="str">
        <f>CASBAH!C147</f>
        <v>(水)</v>
      </c>
      <c r="G147" s="156" t="str">
        <f>CASBAH!P148</f>
        <v/>
      </c>
    </row>
    <row r="148" spans="3:7">
      <c r="C148" s="156"/>
      <c r="D148" s="156"/>
      <c r="F148" s="156"/>
      <c r="G148" s="156"/>
    </row>
    <row r="149" spans="3:7">
      <c r="C149" s="156"/>
      <c r="D149" s="156"/>
      <c r="F149" s="156"/>
      <c r="G149" s="156"/>
    </row>
    <row r="150" spans="3:7">
      <c r="C150" s="156" t="str">
        <f>LDNC!C151</f>
        <v>(木)</v>
      </c>
      <c r="D150" s="156" t="str">
        <f>LDNC!P150</f>
        <v>勝</v>
      </c>
      <c r="F150" s="156" t="str">
        <f>CASBAH!C151</f>
        <v>(木)</v>
      </c>
      <c r="G150" s="156" t="str">
        <f>CASBAH!P150</f>
        <v>勝</v>
      </c>
    </row>
    <row r="151" spans="3:7">
      <c r="C151" s="156" t="str">
        <f>LDNC!C151</f>
        <v>(木)</v>
      </c>
      <c r="D151" s="156" t="str">
        <f>LDNC!P152</f>
        <v/>
      </c>
      <c r="F151" s="156" t="str">
        <f>CASBAH!C151</f>
        <v>(木)</v>
      </c>
      <c r="G151" s="156" t="str">
        <f>CASBAH!P152</f>
        <v/>
      </c>
    </row>
    <row r="152" spans="3:7">
      <c r="C152" s="156"/>
      <c r="D152" s="156"/>
      <c r="F152" s="156"/>
      <c r="G152" s="156"/>
    </row>
    <row r="153" spans="3:7">
      <c r="C153" s="156"/>
      <c r="D153" s="156"/>
      <c r="F153" s="156"/>
      <c r="G153" s="156"/>
    </row>
    <row r="154" spans="3:7">
      <c r="C154" s="156" t="str">
        <f>LDNC!C155</f>
        <v>(火)</v>
      </c>
      <c r="D154" s="156" t="str">
        <f>LDNC!P154</f>
        <v>勝</v>
      </c>
      <c r="F154" s="156" t="str">
        <f>CASBAH!C155</f>
        <v>(水)</v>
      </c>
      <c r="G154" s="156" t="str">
        <f>CASBAH!P154</f>
        <v>敗</v>
      </c>
    </row>
    <row r="155" spans="3:7">
      <c r="C155" s="156" t="str">
        <f>LDNC!C155</f>
        <v>(火)</v>
      </c>
      <c r="D155" s="156" t="str">
        <f>LDNC!P156</f>
        <v/>
      </c>
      <c r="F155" s="156" t="str">
        <f>CASBAH!C155</f>
        <v>(水)</v>
      </c>
      <c r="G155" s="156" t="str">
        <f>CASBAH!P156</f>
        <v/>
      </c>
    </row>
    <row r="156" spans="3:7">
      <c r="C156" s="156"/>
      <c r="D156" s="156"/>
      <c r="F156" s="156"/>
      <c r="G156" s="156"/>
    </row>
    <row r="157" spans="3:7">
      <c r="C157" s="156"/>
      <c r="D157" s="156"/>
      <c r="F157" s="156"/>
      <c r="G157" s="156"/>
    </row>
    <row r="158" spans="3:7">
      <c r="C158" s="156" t="str">
        <f>LDNC!C159</f>
        <v>(木)</v>
      </c>
      <c r="D158" s="156" t="str">
        <f>LDNC!P158</f>
        <v>勝</v>
      </c>
      <c r="F158" s="156" t="str">
        <f>CASBAH!C159</f>
        <v>(月)</v>
      </c>
      <c r="G158" s="156" t="str">
        <f>CASBAH!P158</f>
        <v/>
      </c>
    </row>
    <row r="159" spans="3:7">
      <c r="C159" s="156" t="str">
        <f>LDNC!C159</f>
        <v>(木)</v>
      </c>
      <c r="D159" s="156" t="str">
        <f>LDNC!P160</f>
        <v/>
      </c>
      <c r="F159" s="156" t="str">
        <f>CASBAH!C159</f>
        <v>(月)</v>
      </c>
      <c r="G159" s="156" t="str">
        <f>CASBAH!P160</f>
        <v>敗</v>
      </c>
    </row>
    <row r="160" spans="3:7">
      <c r="C160" s="156"/>
      <c r="D160" s="156"/>
      <c r="F160" s="156"/>
      <c r="G160" s="156"/>
    </row>
    <row r="161" spans="3:7">
      <c r="C161" s="156"/>
      <c r="D161" s="156"/>
      <c r="F161" s="156"/>
      <c r="G161" s="156"/>
    </row>
    <row r="162" spans="3:7">
      <c r="C162" s="156" t="str">
        <f>LDNC!C163</f>
        <v>(火)</v>
      </c>
      <c r="D162" s="156" t="str">
        <f>LDNC!P162</f>
        <v>勝</v>
      </c>
      <c r="F162" s="156" t="str">
        <f>CASBAH!C163</f>
        <v>(金)</v>
      </c>
      <c r="G162" s="156" t="str">
        <f>CASBAH!P162</f>
        <v>勝</v>
      </c>
    </row>
    <row r="163" spans="3:7">
      <c r="C163" s="156" t="str">
        <f>LDNC!C163</f>
        <v>(火)</v>
      </c>
      <c r="D163" s="156" t="str">
        <f>LDNC!P164</f>
        <v/>
      </c>
      <c r="F163" s="156" t="str">
        <f>CASBAH!C163</f>
        <v>(金)</v>
      </c>
      <c r="G163" s="156" t="str">
        <f>CASBAH!P164</f>
        <v/>
      </c>
    </row>
    <row r="164" spans="3:7">
      <c r="C164" s="156"/>
      <c r="D164" s="156"/>
      <c r="F164" s="156"/>
      <c r="G164" s="156"/>
    </row>
    <row r="165" spans="3:7">
      <c r="C165" s="156"/>
      <c r="D165" s="156"/>
      <c r="F165" s="156"/>
      <c r="G165" s="156"/>
    </row>
    <row r="166" spans="3:7">
      <c r="C166" s="156" t="str">
        <f>LDNC!C167</f>
        <v>(木)</v>
      </c>
      <c r="D166" s="156" t="str">
        <f>LDNC!P166</f>
        <v>敗</v>
      </c>
      <c r="F166" s="156" t="str">
        <f>CASBAH!C167</f>
        <v>(月)</v>
      </c>
      <c r="G166" s="156" t="str">
        <f>CASBAH!P166</f>
        <v/>
      </c>
    </row>
    <row r="167" spans="3:7">
      <c r="C167" s="156" t="str">
        <f>LDNC!C167</f>
        <v>(木)</v>
      </c>
      <c r="D167" s="156" t="str">
        <f>LDNC!P168</f>
        <v/>
      </c>
      <c r="F167" s="156" t="str">
        <f>CASBAH!C167</f>
        <v>(月)</v>
      </c>
      <c r="G167" s="156" t="str">
        <f>CASBAH!P168</f>
        <v>勝</v>
      </c>
    </row>
    <row r="168" spans="3:7">
      <c r="C168" s="156"/>
      <c r="D168" s="156"/>
      <c r="F168" s="156"/>
      <c r="G168" s="156"/>
    </row>
    <row r="169" spans="3:7">
      <c r="C169" s="156"/>
      <c r="D169" s="156"/>
      <c r="F169" s="156"/>
      <c r="G169" s="156"/>
    </row>
    <row r="170" spans="3:7">
      <c r="C170" s="156" t="str">
        <f>LDNC!C171</f>
        <v>(火)</v>
      </c>
      <c r="D170" s="156" t="str">
        <f>LDNC!P170</f>
        <v>勝</v>
      </c>
      <c r="F170" s="156" t="str">
        <f>CASBAH!C171</f>
        <v>(水)</v>
      </c>
      <c r="G170" s="156" t="str">
        <f>CASBAH!P170</f>
        <v/>
      </c>
    </row>
    <row r="171" spans="3:7">
      <c r="C171" s="156" t="str">
        <f>LDNC!C171</f>
        <v>(火)</v>
      </c>
      <c r="D171" s="156" t="str">
        <f>LDNC!P172</f>
        <v/>
      </c>
      <c r="F171" s="156" t="str">
        <f>CASBAH!C171</f>
        <v>(水)</v>
      </c>
      <c r="G171" s="156" t="str">
        <f>CASBAH!P172</f>
        <v>勝</v>
      </c>
    </row>
    <row r="172" spans="3:7">
      <c r="C172" s="156"/>
      <c r="D172" s="156"/>
      <c r="F172" s="156"/>
      <c r="G172" s="156"/>
    </row>
    <row r="173" spans="3:7">
      <c r="C173" s="156"/>
      <c r="D173" s="156"/>
      <c r="F173" s="156"/>
      <c r="G173" s="156"/>
    </row>
    <row r="174" spans="3:7">
      <c r="C174" s="156" t="str">
        <f>LDNC!C175</f>
        <v>(木)</v>
      </c>
      <c r="D174" s="156" t="str">
        <f>LDNC!P174</f>
        <v>敗</v>
      </c>
      <c r="F174" s="156" t="str">
        <f>CASBAH!C175</f>
        <v>(金)</v>
      </c>
      <c r="G174" s="156" t="str">
        <f>CASBAH!P174</f>
        <v/>
      </c>
    </row>
    <row r="175" spans="3:7">
      <c r="C175" s="156" t="str">
        <f>LDNC!C175</f>
        <v>(木)</v>
      </c>
      <c r="D175" s="156" t="str">
        <f>LDNC!P176</f>
        <v/>
      </c>
      <c r="F175" s="156" t="str">
        <f>CASBAH!C175</f>
        <v>(金)</v>
      </c>
      <c r="G175" s="156" t="str">
        <f>CASBAH!P176</f>
        <v>勝</v>
      </c>
    </row>
    <row r="176" spans="3:7">
      <c r="C176" s="156"/>
      <c r="D176" s="156"/>
      <c r="F176" s="156"/>
      <c r="G176" s="156"/>
    </row>
    <row r="177" spans="3:7">
      <c r="C177" s="156"/>
      <c r="D177" s="156"/>
      <c r="F177" s="156"/>
      <c r="G177" s="156"/>
    </row>
    <row r="178" spans="3:7">
      <c r="C178" s="156" t="str">
        <f>LDNC!C179</f>
        <v>(火)</v>
      </c>
      <c r="D178" s="156" t="str">
        <f>LDNC!P178</f>
        <v>勝</v>
      </c>
      <c r="F178" s="156" t="str">
        <f>CASBAH!C179</f>
        <v>(月)</v>
      </c>
      <c r="G178" s="156" t="str">
        <f>CASBAH!P178</f>
        <v/>
      </c>
    </row>
    <row r="179" spans="3:7">
      <c r="C179" s="156" t="str">
        <f>LDNC!C179</f>
        <v>(火)</v>
      </c>
      <c r="D179" s="156" t="str">
        <f>LDNC!P180</f>
        <v/>
      </c>
      <c r="F179" s="156" t="str">
        <f>CASBAH!C179</f>
        <v>(月)</v>
      </c>
      <c r="G179" s="156" t="str">
        <f>CASBAH!P180</f>
        <v>勝</v>
      </c>
    </row>
    <row r="180" spans="3:7">
      <c r="C180" s="156"/>
      <c r="D180" s="156"/>
      <c r="F180" s="156"/>
      <c r="G180" s="156"/>
    </row>
    <row r="181" spans="3:7">
      <c r="C181" s="156"/>
      <c r="D181" s="156"/>
      <c r="F181" s="156"/>
      <c r="G181" s="156"/>
    </row>
    <row r="182" spans="3:7">
      <c r="C182" s="156" t="str">
        <f>LDNC!C183</f>
        <v>(木)</v>
      </c>
      <c r="D182" s="156" t="str">
        <f>LDNC!P182</f>
        <v>敗</v>
      </c>
      <c r="F182" s="156" t="str">
        <f>CASBAH!C183</f>
        <v>(水)</v>
      </c>
      <c r="G182" s="156" t="str">
        <f>CASBAH!P182</f>
        <v>勝</v>
      </c>
    </row>
    <row r="183" spans="3:7">
      <c r="C183" s="156" t="str">
        <f>LDNC!C183</f>
        <v>(木)</v>
      </c>
      <c r="D183" s="156" t="str">
        <f>LDNC!P184</f>
        <v/>
      </c>
      <c r="F183" s="156" t="str">
        <f>CASBAH!C183</f>
        <v>(水)</v>
      </c>
      <c r="G183" s="156" t="str">
        <f>CASBAH!P184</f>
        <v/>
      </c>
    </row>
    <row r="184" spans="3:7">
      <c r="C184" s="156"/>
      <c r="D184" s="156"/>
      <c r="F184" s="156"/>
      <c r="G184" s="156"/>
    </row>
    <row r="185" spans="3:7">
      <c r="C185" s="156"/>
      <c r="D185" s="156"/>
      <c r="F185" s="156"/>
      <c r="G185" s="156"/>
    </row>
    <row r="186" spans="3:7">
      <c r="C186" s="156" t="str">
        <f>LDNC!C187</f>
        <v>(火)</v>
      </c>
      <c r="D186" s="156" t="str">
        <f>LDNC!P186</f>
        <v/>
      </c>
      <c r="F186" s="156" t="str">
        <f>CASBAH!C187</f>
        <v>(金)</v>
      </c>
      <c r="G186" s="156" t="str">
        <f>CASBAH!P186</f>
        <v/>
      </c>
    </row>
    <row r="187" spans="3:7">
      <c r="C187" s="156" t="str">
        <f>LDNC!C187</f>
        <v>(火)</v>
      </c>
      <c r="D187" s="156" t="str">
        <f>LDNC!P188</f>
        <v>勝</v>
      </c>
      <c r="F187" s="156" t="str">
        <f>CASBAH!C187</f>
        <v>(金)</v>
      </c>
      <c r="G187" s="156" t="str">
        <f>CASBAH!P188</f>
        <v>勝</v>
      </c>
    </row>
    <row r="188" spans="3:7">
      <c r="C188" s="156"/>
      <c r="D188" s="156"/>
      <c r="F188" s="156"/>
      <c r="G188" s="156"/>
    </row>
    <row r="189" spans="3:7">
      <c r="C189" s="156"/>
      <c r="D189" s="156"/>
      <c r="F189" s="156"/>
      <c r="G189" s="156"/>
    </row>
    <row r="190" spans="3:7">
      <c r="C190" s="156" t="str">
        <f>LDNC!C191</f>
        <v>(木)</v>
      </c>
      <c r="D190" s="156" t="str">
        <f>LDNC!P190</f>
        <v/>
      </c>
      <c r="F190" s="156" t="str">
        <f>CASBAH!C191</f>
        <v>(水)</v>
      </c>
      <c r="G190" s="156" t="str">
        <f>CASBAH!P190</f>
        <v/>
      </c>
    </row>
    <row r="191" spans="3:7">
      <c r="C191" s="156" t="str">
        <f>LDNC!C191</f>
        <v>(木)</v>
      </c>
      <c r="D191" s="156" t="str">
        <f>LDNC!P192</f>
        <v>敗</v>
      </c>
      <c r="F191" s="156" t="str">
        <f>CASBAH!C191</f>
        <v>(水)</v>
      </c>
      <c r="G191" s="156" t="str">
        <f>CASBAH!P192</f>
        <v>敗</v>
      </c>
    </row>
    <row r="192" spans="3:7">
      <c r="C192" s="156"/>
      <c r="D192" s="156"/>
      <c r="F192" s="156"/>
      <c r="G192" s="156"/>
    </row>
    <row r="193" spans="3:7">
      <c r="C193" s="156"/>
      <c r="D193" s="156"/>
      <c r="F193" s="156"/>
      <c r="G193" s="156"/>
    </row>
    <row r="194" spans="3:7">
      <c r="C194" s="156" t="str">
        <f>LDNC!C195</f>
        <v>(火)</v>
      </c>
      <c r="D194" s="156" t="str">
        <f>LDNC!P194</f>
        <v/>
      </c>
      <c r="F194" s="156" t="str">
        <f>CASBAH!C195</f>
        <v>(水)</v>
      </c>
      <c r="G194" s="156" t="str">
        <f>CASBAH!P194</f>
        <v/>
      </c>
    </row>
    <row r="195" spans="3:7">
      <c r="C195" s="156" t="str">
        <f>LDNC!C195</f>
        <v>(火)</v>
      </c>
      <c r="D195" s="156" t="str">
        <f>LDNC!P196</f>
        <v>敗</v>
      </c>
      <c r="F195" s="156" t="str">
        <f>CASBAH!C195</f>
        <v>(水)</v>
      </c>
      <c r="G195" s="156" t="str">
        <f>CASBAH!P196</f>
        <v>勝</v>
      </c>
    </row>
    <row r="196" spans="3:7">
      <c r="C196" s="156"/>
      <c r="D196" s="156"/>
      <c r="F196" s="156"/>
      <c r="G196" s="156"/>
    </row>
    <row r="197" spans="3:7">
      <c r="C197" s="156"/>
      <c r="D197" s="156"/>
      <c r="F197" s="156"/>
      <c r="G197" s="156"/>
    </row>
    <row r="198" spans="3:7">
      <c r="C198" s="156" t="str">
        <f>LDNC!C199</f>
        <v>(木)</v>
      </c>
      <c r="D198" s="156" t="str">
        <f>LDNC!P198</f>
        <v/>
      </c>
      <c r="F198" s="156" t="str">
        <f>CASBAH!C199</f>
        <v>(月)</v>
      </c>
      <c r="G198" s="156" t="str">
        <f>CASBAH!P198</f>
        <v>勝</v>
      </c>
    </row>
    <row r="199" spans="3:7">
      <c r="C199" s="156" t="str">
        <f>LDNC!C199</f>
        <v>(木)</v>
      </c>
      <c r="D199" s="156" t="str">
        <f>LDNC!P200</f>
        <v>勝</v>
      </c>
      <c r="F199" s="156" t="str">
        <f>CASBAH!C199</f>
        <v>(月)</v>
      </c>
      <c r="G199" s="156" t="str">
        <f>CASBAH!P200</f>
        <v/>
      </c>
    </row>
    <row r="200" spans="3:7">
      <c r="C200" s="156"/>
      <c r="D200" s="156"/>
      <c r="F200" s="156"/>
      <c r="G200" s="156"/>
    </row>
    <row r="201" spans="3:7">
      <c r="C201" s="156"/>
      <c r="D201" s="156"/>
      <c r="F201" s="156"/>
      <c r="G201" s="156"/>
    </row>
    <row r="202" spans="3:7">
      <c r="C202" s="156" t="str">
        <f>LDNC!C203</f>
        <v>(火)</v>
      </c>
      <c r="D202" s="156" t="str">
        <f>LDNC!P202</f>
        <v>敗</v>
      </c>
      <c r="F202" s="156" t="str">
        <f>CASBAH!C203</f>
        <v>(水)</v>
      </c>
      <c r="G202" s="156" t="str">
        <f>CASBAH!P202</f>
        <v>勝</v>
      </c>
    </row>
    <row r="203" spans="3:7">
      <c r="C203" s="156" t="str">
        <f>LDNC!C203</f>
        <v>(火)</v>
      </c>
      <c r="D203" s="156" t="str">
        <f>LDNC!P204</f>
        <v/>
      </c>
      <c r="F203" s="156" t="str">
        <f>CASBAH!C203</f>
        <v>(水)</v>
      </c>
      <c r="G203" s="156" t="str">
        <f>CASBAH!P204</f>
        <v/>
      </c>
    </row>
    <row r="204" spans="3:7">
      <c r="C204" s="156"/>
      <c r="D204" s="156"/>
      <c r="F204" s="156"/>
      <c r="G204" s="156"/>
    </row>
    <row r="205" spans="3:7">
      <c r="C205" s="156"/>
      <c r="D205" s="156"/>
      <c r="F205" s="156"/>
      <c r="G205" s="156"/>
    </row>
    <row r="206" spans="3:7">
      <c r="C206" s="156" t="str">
        <f>LDNC!C207</f>
        <v>(火)</v>
      </c>
      <c r="D206" s="156" t="str">
        <f>LDNC!P206</f>
        <v/>
      </c>
      <c r="F206" s="156" t="str">
        <f>CASBAH!C207</f>
        <v>(金)</v>
      </c>
      <c r="G206" s="156" t="str">
        <f>CASBAH!P206</f>
        <v/>
      </c>
    </row>
    <row r="207" spans="3:7">
      <c r="C207" s="156" t="str">
        <f>LDNC!C207</f>
        <v>(火)</v>
      </c>
      <c r="D207" s="156" t="str">
        <f>LDNC!P208</f>
        <v>勝</v>
      </c>
      <c r="F207" s="156" t="str">
        <f>CASBAH!C207</f>
        <v>(金)</v>
      </c>
      <c r="G207" s="156" t="str">
        <f>CASBAH!P208</f>
        <v>勝</v>
      </c>
    </row>
    <row r="208" spans="3:7">
      <c r="C208" s="156"/>
      <c r="D208" s="156"/>
      <c r="F208" s="156"/>
      <c r="G208" s="156"/>
    </row>
    <row r="209" spans="3:7">
      <c r="C209" s="156"/>
      <c r="D209" s="156"/>
      <c r="F209" s="156"/>
      <c r="G209" s="156"/>
    </row>
    <row r="210" spans="3:7">
      <c r="C210" s="156" t="str">
        <f>LDNC!C211</f>
        <v>(木)</v>
      </c>
      <c r="D210" s="156" t="str">
        <f>LDNC!P210</f>
        <v>敗</v>
      </c>
      <c r="F210" s="156" t="str">
        <f>CASBAH!C211</f>
        <v>(月)</v>
      </c>
      <c r="G210" s="156" t="str">
        <f>CASBAH!P210</f>
        <v>勝</v>
      </c>
    </row>
    <row r="211" spans="3:7">
      <c r="C211" s="156" t="str">
        <f>LDNC!C211</f>
        <v>(木)</v>
      </c>
      <c r="D211" s="156" t="str">
        <f>LDNC!P212</f>
        <v/>
      </c>
      <c r="F211" s="156" t="str">
        <f>CASBAH!C211</f>
        <v>(月)</v>
      </c>
      <c r="G211" s="156" t="str">
        <f>CASBAH!P212</f>
        <v/>
      </c>
    </row>
    <row r="212" spans="3:7">
      <c r="C212" s="156"/>
      <c r="D212" s="156"/>
      <c r="F212" s="156"/>
      <c r="G212" s="156"/>
    </row>
    <row r="213" spans="3:7">
      <c r="C213" s="156"/>
      <c r="D213" s="156"/>
      <c r="F213" s="156"/>
      <c r="G213" s="156"/>
    </row>
    <row r="214" spans="3:7">
      <c r="C214" s="156" t="str">
        <f>LDNC!C215</f>
        <v>(火)</v>
      </c>
      <c r="D214" s="156" t="str">
        <f>LDNC!P214</f>
        <v/>
      </c>
      <c r="F214" s="156" t="str">
        <f>CASBAH!C215</f>
        <v>(水)</v>
      </c>
      <c r="G214" s="156" t="str">
        <f>CASBAH!P214</f>
        <v/>
      </c>
    </row>
    <row r="215" spans="3:7">
      <c r="C215" s="156" t="str">
        <f>LDNC!C215</f>
        <v>(火)</v>
      </c>
      <c r="D215" s="156" t="str">
        <f>LDNC!P216</f>
        <v>敗</v>
      </c>
      <c r="F215" s="156" t="str">
        <f>CASBAH!C215</f>
        <v>(水)</v>
      </c>
      <c r="G215" s="156" t="str">
        <f>CASBAH!P216</f>
        <v>敗</v>
      </c>
    </row>
    <row r="216" spans="3:7">
      <c r="C216" s="156"/>
      <c r="D216" s="156"/>
      <c r="F216" s="156"/>
      <c r="G216" s="156"/>
    </row>
    <row r="217" spans="3:7">
      <c r="C217" s="156"/>
      <c r="D217" s="156"/>
      <c r="F217" s="156"/>
      <c r="G217" s="156"/>
    </row>
    <row r="218" spans="3:7">
      <c r="C218" s="156" t="str">
        <f>LDNC!C219</f>
        <v>(木)</v>
      </c>
      <c r="D218" s="156" t="str">
        <f>LDNC!P218</f>
        <v/>
      </c>
      <c r="F218" s="156" t="str">
        <f>CASBAH!C219</f>
        <v>(金)</v>
      </c>
      <c r="G218" s="156" t="str">
        <f>CASBAH!P218</f>
        <v>敗</v>
      </c>
    </row>
    <row r="219" spans="3:7">
      <c r="C219" s="156" t="str">
        <f>LDNC!C219</f>
        <v>(木)</v>
      </c>
      <c r="D219" s="156" t="str">
        <f>LDNC!P220</f>
        <v>敗</v>
      </c>
      <c r="F219" s="156" t="str">
        <f>CASBAH!C219</f>
        <v>(金)</v>
      </c>
      <c r="G219" s="156" t="str">
        <f>CASBAH!P220</f>
        <v/>
      </c>
    </row>
    <row r="220" spans="3:7">
      <c r="C220" s="156"/>
      <c r="D220" s="156"/>
      <c r="F220" s="156"/>
      <c r="G220" s="156"/>
    </row>
    <row r="221" spans="3:7">
      <c r="C221" s="156"/>
      <c r="D221" s="156"/>
      <c r="F221" s="156"/>
      <c r="G221" s="156"/>
    </row>
    <row r="222" spans="3:7">
      <c r="C222" s="156" t="str">
        <f>LDNC!C223</f>
        <v>(火)</v>
      </c>
      <c r="D222" s="156" t="str">
        <f>LDNC!P222</f>
        <v/>
      </c>
      <c r="F222" s="156" t="str">
        <f>CASBAH!C223</f>
        <v>(月)</v>
      </c>
      <c r="G222" s="156" t="str">
        <f>CASBAH!P222</f>
        <v>勝</v>
      </c>
    </row>
    <row r="223" spans="3:7">
      <c r="C223" s="156" t="str">
        <f>LDNC!C223</f>
        <v>(火)</v>
      </c>
      <c r="D223" s="156" t="str">
        <f>LDNC!P224</f>
        <v>勝</v>
      </c>
      <c r="F223" s="156" t="str">
        <f>CASBAH!C223</f>
        <v>(月)</v>
      </c>
      <c r="G223" s="156" t="str">
        <f>CASBAH!P224</f>
        <v/>
      </c>
    </row>
    <row r="224" spans="3:7">
      <c r="C224" s="156"/>
      <c r="D224" s="156"/>
      <c r="F224" s="156"/>
      <c r="G224" s="156"/>
    </row>
    <row r="225" spans="3:7">
      <c r="C225" s="156"/>
      <c r="D225" s="156"/>
      <c r="F225" s="156"/>
      <c r="G225" s="156"/>
    </row>
    <row r="226" spans="3:7">
      <c r="C226" s="156" t="str">
        <f>LDNC!C227</f>
        <v>(木)</v>
      </c>
      <c r="D226" s="156" t="str">
        <f>LDNC!P226</f>
        <v>敗</v>
      </c>
      <c r="F226" s="156" t="str">
        <f>CASBAH!C227</f>
        <v>(水)</v>
      </c>
      <c r="G226" s="156" t="str">
        <f>CASBAH!P226</f>
        <v/>
      </c>
    </row>
    <row r="227" spans="3:7">
      <c r="C227" s="156" t="str">
        <f>LDNC!C227</f>
        <v>(木)</v>
      </c>
      <c r="D227" s="156" t="str">
        <f>LDNC!P228</f>
        <v/>
      </c>
      <c r="F227" s="156" t="str">
        <f>CASBAH!C227</f>
        <v>(水)</v>
      </c>
      <c r="G227" s="156" t="str">
        <f>CASBAH!P228</f>
        <v>敗</v>
      </c>
    </row>
    <row r="228" spans="3:7">
      <c r="C228" s="156"/>
      <c r="D228" s="156"/>
      <c r="F228" s="156"/>
      <c r="G228" s="156"/>
    </row>
    <row r="229" spans="3:7">
      <c r="C229" s="156"/>
      <c r="D229" s="156"/>
      <c r="F229" s="156"/>
      <c r="G229" s="156"/>
    </row>
    <row r="230" spans="3:7">
      <c r="C230" s="156" t="str">
        <f>LDNC!C231</f>
        <v>(火)</v>
      </c>
      <c r="D230" s="156" t="str">
        <f>LDNC!P230</f>
        <v/>
      </c>
      <c r="F230" s="156" t="str">
        <f>CASBAH!C231</f>
        <v>(水)</v>
      </c>
      <c r="G230" s="156" t="str">
        <f>CASBAH!P230</f>
        <v/>
      </c>
    </row>
    <row r="231" spans="3:7">
      <c r="C231" s="156" t="str">
        <f>LDNC!C231</f>
        <v>(火)</v>
      </c>
      <c r="D231" s="156" t="str">
        <f>LDNC!P232</f>
        <v>敗</v>
      </c>
      <c r="F231" s="156" t="str">
        <f>CASBAH!C231</f>
        <v>(水)</v>
      </c>
      <c r="G231" s="156" t="str">
        <f>CASBAH!P232</f>
        <v>勝</v>
      </c>
    </row>
    <row r="232" spans="3:7">
      <c r="C232" s="156"/>
      <c r="D232" s="156"/>
      <c r="F232" s="156"/>
      <c r="G232" s="156"/>
    </row>
    <row r="233" spans="3:7">
      <c r="C233" s="156"/>
      <c r="D233" s="156"/>
      <c r="F233" s="156"/>
      <c r="G233" s="156"/>
    </row>
    <row r="234" spans="3:7">
      <c r="C234" s="156" t="str">
        <f>LDNC!C235</f>
        <v>(木）</v>
      </c>
      <c r="D234" s="156" t="str">
        <f>LDNC!P234</f>
        <v>勝</v>
      </c>
      <c r="F234" s="156" t="str">
        <f>CASBAH!C235</f>
        <v>(金)</v>
      </c>
      <c r="G234" s="156" t="str">
        <f>CASBAH!P234</f>
        <v/>
      </c>
    </row>
    <row r="235" spans="3:7">
      <c r="C235" s="156" t="str">
        <f>LDNC!C235</f>
        <v>(木）</v>
      </c>
      <c r="D235" s="156" t="str">
        <f>LDNC!P236</f>
        <v/>
      </c>
      <c r="F235" s="156" t="str">
        <f>CASBAH!C235</f>
        <v>(金)</v>
      </c>
      <c r="G235" s="156" t="str">
        <f>CASBAH!P236</f>
        <v>敗</v>
      </c>
    </row>
    <row r="236" spans="3:7">
      <c r="C236" s="156"/>
      <c r="D236" s="156"/>
      <c r="F236" s="156"/>
      <c r="G236" s="156"/>
    </row>
    <row r="237" spans="3:7">
      <c r="C237" s="156"/>
      <c r="D237" s="156"/>
      <c r="F237" s="156"/>
      <c r="G237" s="156"/>
    </row>
    <row r="238" spans="3:7">
      <c r="C238" s="156" t="str">
        <f>LDNC!C239</f>
        <v>(火)</v>
      </c>
      <c r="D238" s="156" t="str">
        <f>LDNC!P238</f>
        <v>勝</v>
      </c>
      <c r="F238" s="156" t="str">
        <f>CASBAH!C239</f>
        <v>(月)</v>
      </c>
      <c r="G238" s="156" t="str">
        <f>CASBAH!P238</f>
        <v/>
      </c>
    </row>
    <row r="239" spans="3:7">
      <c r="C239" s="156" t="str">
        <f>LDNC!C239</f>
        <v>(火)</v>
      </c>
      <c r="D239" s="156" t="str">
        <f>LDNC!P240</f>
        <v/>
      </c>
      <c r="F239" s="156" t="str">
        <f>CASBAH!C239</f>
        <v>(月)</v>
      </c>
      <c r="G239" s="156" t="str">
        <f>CASBAH!P240</f>
        <v>勝</v>
      </c>
    </row>
    <row r="240" spans="3:7">
      <c r="C240" s="156"/>
      <c r="D240" s="156"/>
      <c r="F240" s="156"/>
      <c r="G240" s="156"/>
    </row>
    <row r="241" spans="3:7">
      <c r="C241" s="156"/>
      <c r="D241" s="156"/>
      <c r="F241" s="156"/>
      <c r="G241" s="156"/>
    </row>
    <row r="242" spans="3:7">
      <c r="C242" s="156" t="str">
        <f>LDNC!C243</f>
        <v>(木)</v>
      </c>
      <c r="D242" s="156" t="str">
        <f>LDNC!P242</f>
        <v/>
      </c>
      <c r="F242" s="156" t="str">
        <f>CASBAH!C243</f>
        <v>(水)</v>
      </c>
      <c r="G242" s="156" t="str">
        <f>CASBAH!P242</f>
        <v/>
      </c>
    </row>
    <row r="243" spans="3:7">
      <c r="C243" s="156" t="str">
        <f>LDNC!C243</f>
        <v>(木)</v>
      </c>
      <c r="D243" s="156" t="str">
        <f>LDNC!P244</f>
        <v>勝</v>
      </c>
      <c r="F243" s="156" t="str">
        <f>CASBAH!C243</f>
        <v>(水)</v>
      </c>
      <c r="G243" s="156" t="str">
        <f>CASBAH!P244</f>
        <v>敗</v>
      </c>
    </row>
    <row r="244" spans="3:7">
      <c r="C244" s="156"/>
      <c r="D244" s="156"/>
      <c r="F244" s="156"/>
      <c r="G244" s="156"/>
    </row>
    <row r="245" spans="3:7">
      <c r="C245" s="156"/>
      <c r="D245" s="156"/>
      <c r="F245" s="156"/>
      <c r="G245" s="156"/>
    </row>
    <row r="246" spans="3:7">
      <c r="C246" s="156" t="str">
        <f>LDNC!C247</f>
        <v>(火)</v>
      </c>
      <c r="D246" s="156" t="str">
        <f>LDNC!P246</f>
        <v/>
      </c>
      <c r="F246" s="156" t="str">
        <f>CASBAH!C247</f>
        <v>(月)</v>
      </c>
      <c r="G246" s="156" t="str">
        <f>CASBAH!P246</f>
        <v/>
      </c>
    </row>
    <row r="247" spans="3:7">
      <c r="C247" s="156" t="str">
        <f>LDNC!C247</f>
        <v>(火)</v>
      </c>
      <c r="D247" s="156" t="str">
        <f>LDNC!P248</f>
        <v>勝</v>
      </c>
      <c r="F247" s="156" t="str">
        <f>CASBAH!C247</f>
        <v>(月)</v>
      </c>
      <c r="G247" s="156" t="str">
        <f>CASBAH!P248</f>
        <v>勝</v>
      </c>
    </row>
    <row r="248" spans="3:7">
      <c r="C248" s="156"/>
      <c r="D248" s="156"/>
      <c r="F248" s="156"/>
      <c r="G248" s="156"/>
    </row>
    <row r="249" spans="3:7">
      <c r="C249" s="156"/>
      <c r="D249" s="156"/>
      <c r="F249" s="156"/>
      <c r="G249" s="156"/>
    </row>
    <row r="250" spans="3:7">
      <c r="C250" s="156" t="str">
        <f>LDNC!C251</f>
        <v>(木)</v>
      </c>
      <c r="D250" s="156" t="str">
        <f>LDNC!P250</f>
        <v/>
      </c>
      <c r="F250" s="156" t="str">
        <f>CASBAH!C251</f>
        <v>(水)</v>
      </c>
      <c r="G250" s="156" t="str">
        <f>CASBAH!P250</f>
        <v>勝</v>
      </c>
    </row>
    <row r="251" spans="3:7">
      <c r="C251" s="156" t="str">
        <f>LDNC!C251</f>
        <v>(木)</v>
      </c>
      <c r="D251" s="156" t="str">
        <f>LDNC!P252</f>
        <v>敗</v>
      </c>
      <c r="F251" s="156" t="str">
        <f>CASBAH!C251</f>
        <v>(水)</v>
      </c>
      <c r="G251" s="156" t="str">
        <f>CASBAH!P252</f>
        <v/>
      </c>
    </row>
    <row r="252" spans="3:7">
      <c r="C252" s="156"/>
      <c r="D252" s="156"/>
      <c r="F252" s="156"/>
      <c r="G252" s="156"/>
    </row>
    <row r="253" spans="3:7">
      <c r="C253" s="156"/>
      <c r="D253" s="156"/>
      <c r="F253" s="156"/>
      <c r="G253" s="156"/>
    </row>
    <row r="254" spans="3:7">
      <c r="C254" s="156" t="str">
        <f>LDNC!C255</f>
        <v>(火)</v>
      </c>
      <c r="D254" s="156" t="str">
        <f>LDNC!P254</f>
        <v/>
      </c>
      <c r="F254" s="156" t="str">
        <f>CASBAH!C255</f>
        <v>(金)</v>
      </c>
      <c r="G254" s="156" t="str">
        <f>CASBAH!P254</f>
        <v/>
      </c>
    </row>
    <row r="255" spans="3:7">
      <c r="C255" s="156" t="str">
        <f>LDNC!C255</f>
        <v>(火)</v>
      </c>
      <c r="D255" s="156" t="str">
        <f>LDNC!P256</f>
        <v>勝</v>
      </c>
      <c r="F255" s="156" t="str">
        <f>CASBAH!C255</f>
        <v>(金)</v>
      </c>
      <c r="G255" s="156" t="str">
        <f>CASBAH!P256</f>
        <v>勝</v>
      </c>
    </row>
    <row r="256" spans="3:7">
      <c r="C256" s="156"/>
      <c r="D256" s="156"/>
      <c r="F256" s="156"/>
      <c r="G256" s="156"/>
    </row>
    <row r="257" spans="3:7">
      <c r="C257" s="156"/>
      <c r="D257" s="156"/>
      <c r="F257" s="156"/>
      <c r="G257" s="156"/>
    </row>
    <row r="258" spans="3:7">
      <c r="C258" s="156" t="str">
        <f>LDNC!C259</f>
        <v>(木)</v>
      </c>
      <c r="D258" s="156" t="str">
        <f>LDNC!P258</f>
        <v>勝</v>
      </c>
      <c r="F258" s="156" t="str">
        <f>CASBAH!C259</f>
        <v>(月)</v>
      </c>
      <c r="G258" s="156" t="str">
        <f>CASBAH!P258</f>
        <v/>
      </c>
    </row>
    <row r="259" spans="3:7">
      <c r="C259" s="156" t="str">
        <f>LDNC!C259</f>
        <v>(木)</v>
      </c>
      <c r="D259" s="156" t="str">
        <f>LDNC!P260</f>
        <v/>
      </c>
      <c r="F259" s="156" t="str">
        <f>CASBAH!C259</f>
        <v>(月)</v>
      </c>
      <c r="G259" s="156" t="str">
        <f>CASBAH!P260</f>
        <v>勝</v>
      </c>
    </row>
    <row r="260" spans="3:7">
      <c r="C260" s="156"/>
      <c r="D260" s="156"/>
      <c r="F260" s="156"/>
      <c r="G260" s="156"/>
    </row>
    <row r="261" spans="3:7">
      <c r="C261" s="156"/>
      <c r="D261" s="156"/>
      <c r="F261" s="156"/>
      <c r="G261" s="156"/>
    </row>
    <row r="262" spans="3:7">
      <c r="C262" s="156" t="str">
        <f>LDNC!C263</f>
        <v>(木)</v>
      </c>
      <c r="D262" s="156" t="str">
        <f>LDNC!P262</f>
        <v/>
      </c>
      <c r="F262" s="156" t="str">
        <f>CASBAH!C263</f>
        <v>(月)</v>
      </c>
      <c r="G262" s="156" t="str">
        <f>CASBAH!P262</f>
        <v/>
      </c>
    </row>
    <row r="263" spans="3:7">
      <c r="C263" s="156" t="str">
        <f>LDNC!C263</f>
        <v>(木)</v>
      </c>
      <c r="D263" s="156" t="str">
        <f>LDNC!P264</f>
        <v>敗</v>
      </c>
      <c r="F263" s="156" t="str">
        <f>CASBAH!C263</f>
        <v>(月)</v>
      </c>
      <c r="G263" s="156" t="str">
        <f>CASBAH!P264</f>
        <v>勝</v>
      </c>
    </row>
    <row r="264" spans="3:7">
      <c r="C264" s="156"/>
      <c r="D264" s="156"/>
      <c r="F264" s="156"/>
      <c r="G264" s="156"/>
    </row>
    <row r="265" spans="3:7">
      <c r="C265" s="156"/>
      <c r="D265" s="156"/>
      <c r="F265" s="156"/>
      <c r="G265" s="156"/>
    </row>
    <row r="266" spans="3:7">
      <c r="C266" s="156" t="str">
        <f>LDNC!C267</f>
        <v>(火)</v>
      </c>
      <c r="D266" s="156" t="str">
        <f>LDNC!P266</f>
        <v>勝</v>
      </c>
      <c r="F266" s="156" t="str">
        <f>CASBAH!C267</f>
        <v>(水)</v>
      </c>
      <c r="G266" s="156" t="str">
        <f>CASBAH!P266</f>
        <v>勝</v>
      </c>
    </row>
    <row r="267" spans="3:7">
      <c r="C267" s="156" t="str">
        <f>LDNC!C267</f>
        <v>(火)</v>
      </c>
      <c r="D267" s="156" t="str">
        <f>LDNC!P268</f>
        <v/>
      </c>
      <c r="F267" s="156" t="str">
        <f>CASBAH!C267</f>
        <v>(水)</v>
      </c>
      <c r="G267" s="156" t="str">
        <f>CASBAH!P268</f>
        <v/>
      </c>
    </row>
    <row r="268" spans="3:7">
      <c r="C268" s="156"/>
      <c r="D268" s="156"/>
      <c r="F268" s="156"/>
      <c r="G268" s="156"/>
    </row>
    <row r="269" spans="3:7">
      <c r="C269" s="156"/>
      <c r="D269" s="156"/>
      <c r="F269" s="156"/>
      <c r="G269" s="156"/>
    </row>
    <row r="270" spans="3:7">
      <c r="C270" s="156" t="str">
        <f>LDNC!C271</f>
        <v>(火)</v>
      </c>
      <c r="D270" s="156" t="str">
        <f>LDNC!P270</f>
        <v/>
      </c>
      <c r="F270" s="156" t="str">
        <f>CASBAH!C271</f>
        <v>(金)</v>
      </c>
      <c r="G270" s="156" t="str">
        <f>CASBAH!P270</f>
        <v>勝</v>
      </c>
    </row>
    <row r="271" spans="3:7">
      <c r="C271" s="156" t="str">
        <f>LDNC!C271</f>
        <v>(火)</v>
      </c>
      <c r="D271" s="156" t="str">
        <f>LDNC!P272</f>
        <v>敗</v>
      </c>
      <c r="F271" s="156" t="str">
        <f>CASBAH!C271</f>
        <v>(金)</v>
      </c>
      <c r="G271" s="156" t="str">
        <f>CASBAH!P272</f>
        <v/>
      </c>
    </row>
    <row r="272" spans="3:7">
      <c r="C272" s="156"/>
      <c r="D272" s="156"/>
      <c r="F272" s="156"/>
      <c r="G272" s="156"/>
    </row>
    <row r="273" spans="3:7">
      <c r="C273" s="156"/>
      <c r="D273" s="156"/>
      <c r="F273" s="156"/>
      <c r="G273" s="156"/>
    </row>
    <row r="274" spans="3:7">
      <c r="C274" s="156" t="str">
        <f>LDNC!C275</f>
        <v>(火)</v>
      </c>
      <c r="D274" s="156" t="str">
        <f>LDNC!P274</f>
        <v>敗</v>
      </c>
      <c r="F274" s="156" t="str">
        <f>CASBAH!C275</f>
        <v>(水)</v>
      </c>
      <c r="G274" s="156" t="str">
        <f>CASBAH!P274</f>
        <v/>
      </c>
    </row>
    <row r="275" spans="3:7">
      <c r="C275" s="156" t="str">
        <f>LDNC!C275</f>
        <v>(火)</v>
      </c>
      <c r="D275" s="156" t="str">
        <f>LDNC!P276</f>
        <v/>
      </c>
      <c r="F275" s="156" t="str">
        <f>CASBAH!C275</f>
        <v>(水)</v>
      </c>
      <c r="G275" s="156" t="str">
        <f>CASBAH!P276</f>
        <v>敗</v>
      </c>
    </row>
    <row r="276" spans="3:7">
      <c r="C276" s="156"/>
      <c r="D276" s="156"/>
      <c r="F276" s="156"/>
      <c r="G276" s="156"/>
    </row>
    <row r="277" spans="3:7">
      <c r="C277" s="156"/>
      <c r="D277" s="156"/>
      <c r="F277" s="156"/>
      <c r="G277" s="156"/>
    </row>
    <row r="278" spans="3:7">
      <c r="C278" s="156" t="str">
        <f>LDNC!C279</f>
        <v>(火)</v>
      </c>
      <c r="D278" s="156" t="str">
        <f>LDNC!P278</f>
        <v/>
      </c>
      <c r="F278" s="156" t="str">
        <f>CASBAH!C279</f>
        <v>(月)</v>
      </c>
      <c r="G278" s="156" t="str">
        <f>CASBAH!P278</f>
        <v/>
      </c>
    </row>
    <row r="279" spans="3:7">
      <c r="C279" s="156" t="str">
        <f>LDNC!C279</f>
        <v>(火)</v>
      </c>
      <c r="D279" s="156" t="str">
        <f>LDNC!P280</f>
        <v>敗</v>
      </c>
      <c r="F279" s="156" t="str">
        <f>CASBAH!C279</f>
        <v>(月)</v>
      </c>
      <c r="G279" s="156" t="str">
        <f>CASBAH!P280</f>
        <v>敗</v>
      </c>
    </row>
    <row r="280" spans="3:7">
      <c r="C280" s="156"/>
      <c r="D280" s="156"/>
      <c r="F280" s="156"/>
      <c r="G280" s="156"/>
    </row>
    <row r="281" spans="3:7">
      <c r="C281" s="156"/>
      <c r="D281" s="156"/>
      <c r="F281" s="156"/>
      <c r="G281" s="156"/>
    </row>
    <row r="282" spans="3:7">
      <c r="C282" s="156" t="str">
        <f>LDNC!C283</f>
        <v>(火)</v>
      </c>
      <c r="D282" s="156" t="str">
        <f>LDNC!P282</f>
        <v/>
      </c>
      <c r="F282" s="156" t="str">
        <f>CASBAH!C283</f>
        <v>(水)</v>
      </c>
      <c r="G282" s="156" t="str">
        <f>CASBAH!P282</f>
        <v/>
      </c>
    </row>
    <row r="283" spans="3:7">
      <c r="C283" s="156" t="str">
        <f>LDNC!C283</f>
        <v>(火)</v>
      </c>
      <c r="D283" s="156" t="str">
        <f>LDNC!P284</f>
        <v>勝</v>
      </c>
      <c r="F283" s="156" t="str">
        <f>CASBAH!C283</f>
        <v>(水)</v>
      </c>
      <c r="G283" s="156" t="str">
        <f>CASBAH!P284</f>
        <v>敗</v>
      </c>
    </row>
    <row r="284" spans="3:7">
      <c r="C284" s="156"/>
      <c r="D284" s="156"/>
      <c r="F284" s="156"/>
      <c r="G284" s="156"/>
    </row>
    <row r="285" spans="3:7">
      <c r="C285" s="156"/>
      <c r="D285" s="156"/>
      <c r="F285" s="156"/>
      <c r="G285" s="156"/>
    </row>
    <row r="286" spans="3:7">
      <c r="C286" s="156" t="str">
        <f>LDNC!C287</f>
        <v>(火)</v>
      </c>
      <c r="D286" s="156" t="str">
        <f>LDNC!P286</f>
        <v/>
      </c>
      <c r="F286" s="156" t="str">
        <f>CASBAH!C287</f>
        <v>(月)</v>
      </c>
      <c r="G286" s="156" t="str">
        <f>CASBAH!P286</f>
        <v/>
      </c>
    </row>
    <row r="287" spans="3:7">
      <c r="C287" s="156" t="str">
        <f>LDNC!C287</f>
        <v>(火)</v>
      </c>
      <c r="D287" s="156" t="str">
        <f>LDNC!P288</f>
        <v>敗</v>
      </c>
      <c r="F287" s="156" t="str">
        <f>CASBAH!C287</f>
        <v>(月)</v>
      </c>
      <c r="G287" s="156" t="str">
        <f>CASBAH!P288</f>
        <v>勝</v>
      </c>
    </row>
    <row r="288" spans="3:7">
      <c r="C288" s="156"/>
      <c r="D288" s="156"/>
      <c r="F288" s="156"/>
      <c r="G288" s="156"/>
    </row>
    <row r="289" spans="3:7">
      <c r="C289" s="156"/>
      <c r="D289" s="156"/>
      <c r="F289" s="156"/>
      <c r="G289" s="156"/>
    </row>
    <row r="290" spans="3:7">
      <c r="C290" s="156" t="str">
        <f>LDNC!C291</f>
        <v>(火)</v>
      </c>
      <c r="D290" s="156" t="str">
        <f>LDNC!P290</f>
        <v>勝</v>
      </c>
      <c r="F290" s="156" t="str">
        <f>CASBAH!C291</f>
        <v>(金)</v>
      </c>
      <c r="G290" s="156" t="str">
        <f>CASBAH!P290</f>
        <v/>
      </c>
    </row>
    <row r="291" spans="3:7">
      <c r="C291" s="156" t="str">
        <f>LDNC!C291</f>
        <v>(火)</v>
      </c>
      <c r="D291" s="156" t="str">
        <f>LDNC!P292</f>
        <v/>
      </c>
      <c r="F291" s="156" t="str">
        <f>CASBAH!C291</f>
        <v>(金)</v>
      </c>
      <c r="G291" s="156" t="str">
        <f>CASBAH!P292</f>
        <v>敗</v>
      </c>
    </row>
    <row r="292" spans="3:7">
      <c r="C292" s="156"/>
      <c r="D292" s="156"/>
      <c r="F292" s="156"/>
      <c r="G292" s="156"/>
    </row>
    <row r="293" spans="3:7">
      <c r="C293" s="156"/>
      <c r="D293" s="156"/>
      <c r="F293" s="156"/>
      <c r="G293" s="156"/>
    </row>
    <row r="294" spans="3:7">
      <c r="C294" s="156" t="str">
        <f>LDNC!C295</f>
        <v>(火)</v>
      </c>
      <c r="D294" s="156" t="str">
        <f>LDNC!P294</f>
        <v/>
      </c>
      <c r="F294" s="156" t="str">
        <f>CASBAH!C295</f>
        <v>(月)</v>
      </c>
      <c r="G294" s="156" t="str">
        <f>CASBAH!P294</f>
        <v/>
      </c>
    </row>
    <row r="295" spans="3:7">
      <c r="C295" s="156" t="str">
        <f>LDNC!C295</f>
        <v>(火)</v>
      </c>
      <c r="D295" s="156" t="str">
        <f>LDNC!P296</f>
        <v>敗</v>
      </c>
      <c r="F295" s="156" t="str">
        <f>CASBAH!C295</f>
        <v>(月)</v>
      </c>
      <c r="G295" s="156" t="str">
        <f>CASBAH!P296</f>
        <v>勝</v>
      </c>
    </row>
    <row r="296" spans="3:7">
      <c r="C296" s="156"/>
      <c r="D296" s="156"/>
      <c r="F296" s="156"/>
      <c r="G296" s="156"/>
    </row>
    <row r="297" spans="3:7">
      <c r="C297" s="156"/>
      <c r="D297" s="156"/>
      <c r="F297" s="156"/>
      <c r="G297" s="156"/>
    </row>
    <row r="298" spans="3:7">
      <c r="C298" s="156" t="str">
        <f>LDNC!C299</f>
        <v>(火)</v>
      </c>
      <c r="D298" s="156" t="str">
        <f>LDNC!P298</f>
        <v>勝</v>
      </c>
      <c r="F298" s="156" t="str">
        <f>CASBAH!C299</f>
        <v>(水)</v>
      </c>
      <c r="G298" s="156" t="str">
        <f>CASBAH!P298</f>
        <v/>
      </c>
    </row>
    <row r="299" spans="3:7">
      <c r="C299" s="156" t="str">
        <f>LDNC!C299</f>
        <v>(火)</v>
      </c>
      <c r="D299" s="156" t="str">
        <f>LDNC!P300</f>
        <v/>
      </c>
      <c r="F299" s="156" t="str">
        <f>CASBAH!C299</f>
        <v>(水)</v>
      </c>
      <c r="G299" s="156" t="str">
        <f>CASBAH!P300</f>
        <v>勝</v>
      </c>
    </row>
    <row r="300" spans="3:7">
      <c r="C300" s="156"/>
      <c r="D300" s="156"/>
      <c r="F300" s="156"/>
      <c r="G300" s="156"/>
    </row>
    <row r="301" spans="3:7">
      <c r="C301" s="156"/>
      <c r="D301" s="156"/>
      <c r="F301" s="156"/>
      <c r="G301" s="156"/>
    </row>
    <row r="302" spans="3:7">
      <c r="C302" s="156" t="str">
        <f>LDNC!C303</f>
        <v>(火)</v>
      </c>
      <c r="D302" s="156" t="str">
        <f>LDNC!P302</f>
        <v/>
      </c>
      <c r="F302" s="156" t="str">
        <f>CASBAH!C303</f>
        <v>(月)</v>
      </c>
      <c r="G302" s="156" t="str">
        <f>CASBAH!P302</f>
        <v/>
      </c>
    </row>
    <row r="303" spans="3:7">
      <c r="C303" s="156" t="str">
        <f>LDNC!C303</f>
        <v>(火)</v>
      </c>
      <c r="D303" s="156" t="str">
        <f>LDNC!P304</f>
        <v>勝</v>
      </c>
      <c r="F303" s="156" t="str">
        <f>CASBAH!C303</f>
        <v>(月)</v>
      </c>
      <c r="G303" s="156" t="str">
        <f>CASBAH!P304</f>
        <v>敗</v>
      </c>
    </row>
    <row r="304" spans="3:7">
      <c r="C304" s="156"/>
      <c r="D304" s="156"/>
      <c r="F304" s="156"/>
      <c r="G304" s="156"/>
    </row>
    <row r="305" spans="3:7">
      <c r="C305" s="156"/>
      <c r="D305" s="156"/>
      <c r="F305" s="156"/>
      <c r="G305" s="156"/>
    </row>
    <row r="306" spans="3:7">
      <c r="C306" s="156" t="str">
        <f>LDNC!C307</f>
        <v>(火)</v>
      </c>
      <c r="D306" s="156" t="str">
        <f>LDNC!P306</f>
        <v/>
      </c>
      <c r="F306" s="156" t="str">
        <f>CASBAH!C307</f>
        <v>(水)</v>
      </c>
      <c r="G306" s="156" t="str">
        <f>CASBAH!P306</f>
        <v>敗</v>
      </c>
    </row>
    <row r="307" spans="3:7">
      <c r="C307" s="156" t="str">
        <f>LDNC!C307</f>
        <v>(火)</v>
      </c>
      <c r="D307" s="156" t="str">
        <f>LDNC!P308</f>
        <v>勝</v>
      </c>
      <c r="F307" s="156" t="str">
        <f>CASBAH!C307</f>
        <v>(水)</v>
      </c>
      <c r="G307" s="156" t="str">
        <f>CASBAH!P308</f>
        <v/>
      </c>
    </row>
    <row r="308" spans="3:7">
      <c r="C308" s="156"/>
      <c r="D308" s="156"/>
      <c r="F308" s="156"/>
      <c r="G308" s="156"/>
    </row>
    <row r="309" spans="3:7">
      <c r="C309" s="156"/>
      <c r="D309" s="156"/>
      <c r="F309" s="156"/>
      <c r="G309" s="156"/>
    </row>
    <row r="310" spans="3:7">
      <c r="C310" s="156" t="str">
        <f>LDNC!C311</f>
        <v>(火)</v>
      </c>
      <c r="D310" s="156" t="str">
        <f>LDNC!P310</f>
        <v>勝</v>
      </c>
      <c r="F310" s="156" t="str">
        <f>CASBAH!C311</f>
        <v>(金)</v>
      </c>
      <c r="G310" s="156" t="str">
        <f>CASBAH!P310</f>
        <v>敗</v>
      </c>
    </row>
    <row r="311" spans="3:7">
      <c r="C311" s="156" t="str">
        <f>LDNC!C311</f>
        <v>(火)</v>
      </c>
      <c r="D311" s="156" t="str">
        <f>LDNC!P312</f>
        <v/>
      </c>
      <c r="F311" s="156" t="str">
        <f>CASBAH!C311</f>
        <v>(金)</v>
      </c>
      <c r="G311" s="156" t="str">
        <f>CASBAH!P312</f>
        <v/>
      </c>
    </row>
    <row r="312" spans="3:7">
      <c r="C312" s="156"/>
      <c r="D312" s="156"/>
      <c r="F312" s="156"/>
      <c r="G312" s="156"/>
    </row>
    <row r="313" spans="3:7">
      <c r="C313" s="156"/>
      <c r="D313" s="156"/>
      <c r="F313" s="156"/>
      <c r="G313" s="156"/>
    </row>
    <row r="314" spans="3:7">
      <c r="C314" s="156" t="str">
        <f>LDNC!C315</f>
        <v/>
      </c>
      <c r="D314" s="156" t="str">
        <f>LDNC!P314</f>
        <v/>
      </c>
      <c r="F314" s="156" t="str">
        <f>CASBAH!C315</f>
        <v>(水)</v>
      </c>
      <c r="G314" s="156" t="str">
        <f>CASBAH!P314</f>
        <v>敗</v>
      </c>
    </row>
    <row r="315" spans="3:7">
      <c r="C315" s="156" t="str">
        <f>LDNC!C315</f>
        <v/>
      </c>
      <c r="D315" s="156" t="str">
        <f>LDNC!P316</f>
        <v/>
      </c>
      <c r="F315" s="156" t="str">
        <f>CASBAH!C315</f>
        <v>(水)</v>
      </c>
      <c r="G315" s="156" t="str">
        <f>CASBAH!P316</f>
        <v/>
      </c>
    </row>
    <row r="316" spans="3:7">
      <c r="C316" s="156"/>
      <c r="D316" s="156"/>
      <c r="F316" s="156"/>
      <c r="G316" s="156"/>
    </row>
    <row r="317" spans="3:7">
      <c r="C317" s="156"/>
      <c r="D317" s="156"/>
      <c r="F317" s="156"/>
      <c r="G317" s="156"/>
    </row>
    <row r="318" spans="3:7">
      <c r="C318" s="156" t="str">
        <f>LDNC!C319</f>
        <v/>
      </c>
      <c r="D318" s="156" t="str">
        <f>LDNC!P318</f>
        <v/>
      </c>
      <c r="F318" s="156" t="str">
        <f>CASBAH!C319</f>
        <v>(月)</v>
      </c>
      <c r="G318" s="156" t="str">
        <f>CASBAH!P318</f>
        <v>勝</v>
      </c>
    </row>
    <row r="319" spans="3:7">
      <c r="C319" s="156" t="str">
        <f>LDNC!C319</f>
        <v/>
      </c>
      <c r="D319" s="156" t="str">
        <f>LDNC!P320</f>
        <v/>
      </c>
      <c r="F319" s="156" t="str">
        <f>CASBAH!C319</f>
        <v>(月)</v>
      </c>
      <c r="G319" s="156" t="str">
        <f>CASBAH!P320</f>
        <v/>
      </c>
    </row>
    <row r="320" spans="3:7">
      <c r="C320" s="156"/>
      <c r="D320" s="156"/>
      <c r="F320" s="156"/>
      <c r="G320" s="156"/>
    </row>
    <row r="321" spans="3:7">
      <c r="C321" s="156"/>
      <c r="D321" s="156"/>
      <c r="F321" s="156"/>
      <c r="G321" s="156"/>
    </row>
    <row r="322" spans="3:7">
      <c r="C322" s="156" t="str">
        <f>LDNC!C323</f>
        <v/>
      </c>
      <c r="D322" s="156" t="str">
        <f>LDNC!P322</f>
        <v/>
      </c>
      <c r="F322" s="156" t="str">
        <f>CASBAH!C323</f>
        <v>(金)</v>
      </c>
      <c r="G322" s="156" t="str">
        <f>CASBAH!P322</f>
        <v>敗</v>
      </c>
    </row>
    <row r="323" spans="3:7">
      <c r="C323" s="156" t="str">
        <f>LDNC!C323</f>
        <v/>
      </c>
      <c r="D323" s="156" t="str">
        <f>LDNC!P324</f>
        <v/>
      </c>
      <c r="F323" s="156" t="str">
        <f>CASBAH!C323</f>
        <v>(金)</v>
      </c>
      <c r="G323" s="156" t="str">
        <f>CASBAH!P324</f>
        <v/>
      </c>
    </row>
    <row r="324" spans="3:7">
      <c r="C324" s="156"/>
      <c r="D324" s="156"/>
      <c r="F324" s="156"/>
      <c r="G324" s="156"/>
    </row>
    <row r="325" spans="3:7">
      <c r="C325" s="156"/>
      <c r="D325" s="156"/>
      <c r="F325" s="156"/>
      <c r="G325" s="156"/>
    </row>
    <row r="326" spans="3:7">
      <c r="C326" s="156" t="str">
        <f>LDNC!C327</f>
        <v/>
      </c>
      <c r="D326" s="156" t="str">
        <f>LDNC!P326</f>
        <v/>
      </c>
      <c r="F326" s="156" t="str">
        <f>CASBAH!C327</f>
        <v>(水)</v>
      </c>
      <c r="G326" s="156" t="str">
        <f>CASBAH!P326</f>
        <v/>
      </c>
    </row>
    <row r="327" spans="3:7">
      <c r="C327" s="156" t="str">
        <f>LDNC!C327</f>
        <v/>
      </c>
      <c r="D327" s="156" t="str">
        <f>LDNC!P328</f>
        <v/>
      </c>
      <c r="F327" s="156" t="str">
        <f>CASBAH!C327</f>
        <v>(水)</v>
      </c>
      <c r="G327" s="156" t="str">
        <f>CASBAH!P328</f>
        <v>敗</v>
      </c>
    </row>
    <row r="328" spans="3:7">
      <c r="C328" s="156"/>
      <c r="D328" s="156"/>
      <c r="F328" s="156"/>
      <c r="G328" s="156"/>
    </row>
    <row r="329" spans="3:7">
      <c r="C329" s="156"/>
      <c r="D329" s="156"/>
      <c r="F329" s="156"/>
      <c r="G329" s="156"/>
    </row>
    <row r="330" spans="3:7">
      <c r="C330" s="156" t="str">
        <f>LDNC!C331</f>
        <v/>
      </c>
      <c r="D330" s="156" t="str">
        <f>LDNC!P330</f>
        <v/>
      </c>
      <c r="F330" s="156" t="str">
        <f>CASBAH!C331</f>
        <v>(金)</v>
      </c>
      <c r="G330" s="156" t="str">
        <f>CASBAH!P330</f>
        <v/>
      </c>
    </row>
    <row r="331" spans="3:7">
      <c r="C331" s="156" t="str">
        <f>LDNC!C331</f>
        <v/>
      </c>
      <c r="D331" s="156" t="str">
        <f>LDNC!P332</f>
        <v/>
      </c>
      <c r="F331" s="156" t="str">
        <f>CASBAH!C331</f>
        <v>(金)</v>
      </c>
      <c r="G331" s="156" t="str">
        <f>CASBAH!P332</f>
        <v>敗</v>
      </c>
    </row>
    <row r="332" spans="3:7">
      <c r="C332" s="156"/>
      <c r="D332" s="156"/>
      <c r="F332" s="156"/>
      <c r="G332" s="156"/>
    </row>
    <row r="333" spans="3:7">
      <c r="C333" s="156"/>
      <c r="D333" s="156"/>
      <c r="F333" s="156"/>
      <c r="G333" s="156"/>
    </row>
    <row r="334" spans="3:7">
      <c r="C334" s="156" t="str">
        <f>LDNC!C335</f>
        <v/>
      </c>
      <c r="D334" s="156" t="str">
        <f>LDNC!P334</f>
        <v/>
      </c>
      <c r="F334" s="156" t="str">
        <f>CASBAH!C335</f>
        <v>(月)</v>
      </c>
      <c r="G334" s="156" t="str">
        <f>CASBAH!P334</f>
        <v/>
      </c>
    </row>
    <row r="335" spans="3:7">
      <c r="C335" s="156" t="str">
        <f>LDNC!C335</f>
        <v/>
      </c>
      <c r="D335" s="156" t="str">
        <f>LDNC!P336</f>
        <v/>
      </c>
      <c r="F335" s="156" t="str">
        <f>CASBAH!C335</f>
        <v>(月)</v>
      </c>
      <c r="G335" s="156" t="str">
        <f>CASBAH!P336</f>
        <v>勝</v>
      </c>
    </row>
    <row r="336" spans="3:7">
      <c r="C336" s="156"/>
      <c r="D336" s="156"/>
      <c r="F336" s="156"/>
      <c r="G336" s="156"/>
    </row>
    <row r="337" spans="3:7">
      <c r="C337" s="156"/>
      <c r="D337" s="156"/>
      <c r="F337" s="156"/>
      <c r="G337" s="156"/>
    </row>
    <row r="338" spans="3:7">
      <c r="C338" s="156" t="str">
        <f>LDNC!C339</f>
        <v/>
      </c>
      <c r="D338" s="156" t="str">
        <f>LDNC!P338</f>
        <v/>
      </c>
      <c r="F338" s="156" t="str">
        <f>CASBAH!C339</f>
        <v>(月)</v>
      </c>
      <c r="G338" s="156" t="str">
        <f>CASBAH!P338</f>
        <v/>
      </c>
    </row>
    <row r="339" spans="3:7">
      <c r="C339" s="156" t="str">
        <f>LDNC!C339</f>
        <v/>
      </c>
      <c r="D339" s="156" t="str">
        <f>LDNC!P340</f>
        <v/>
      </c>
      <c r="F339" s="156" t="str">
        <f>CASBAH!C339</f>
        <v>(月)</v>
      </c>
      <c r="G339" s="156" t="str">
        <f>CASBAH!P340</f>
        <v>勝</v>
      </c>
    </row>
    <row r="340" spans="3:7">
      <c r="C340" s="156"/>
      <c r="D340" s="156"/>
      <c r="F340" s="156"/>
      <c r="G340" s="156"/>
    </row>
    <row r="341" spans="3:7">
      <c r="C341" s="156"/>
      <c r="D341" s="156"/>
      <c r="F341" s="156"/>
      <c r="G341" s="156"/>
    </row>
    <row r="342" spans="3:7">
      <c r="C342" s="156" t="str">
        <f>LDNC!C343</f>
        <v/>
      </c>
      <c r="D342" s="156" t="str">
        <f>LDNC!P342</f>
        <v/>
      </c>
      <c r="F342" s="156" t="str">
        <f>CASBAH!C343</f>
        <v>(月)</v>
      </c>
      <c r="G342" s="156" t="str">
        <f>CASBAH!P342</f>
        <v/>
      </c>
    </row>
    <row r="343" spans="3:7">
      <c r="C343" s="156" t="str">
        <f>LDNC!C343</f>
        <v/>
      </c>
      <c r="D343" s="156" t="str">
        <f>LDNC!P344</f>
        <v/>
      </c>
      <c r="F343" s="156" t="str">
        <f>CASBAH!C343</f>
        <v>(月)</v>
      </c>
      <c r="G343" s="156" t="str">
        <f>CASBAH!P344</f>
        <v>敗</v>
      </c>
    </row>
    <row r="344" spans="3:7">
      <c r="C344" s="156"/>
      <c r="D344" s="156"/>
      <c r="F344" s="156"/>
      <c r="G344" s="156"/>
    </row>
    <row r="345" spans="3:7">
      <c r="C345" s="156"/>
      <c r="D345" s="156"/>
      <c r="F345" s="156"/>
      <c r="G345" s="156"/>
    </row>
    <row r="346" spans="3:7">
      <c r="C346" s="156" t="str">
        <f>LDNC!C347</f>
        <v/>
      </c>
      <c r="D346" s="156" t="str">
        <f>LDNC!P346</f>
        <v/>
      </c>
      <c r="F346" s="156" t="str">
        <f>CASBAH!C347</f>
        <v>(月)</v>
      </c>
      <c r="G346" s="156" t="str">
        <f>CASBAH!P346</f>
        <v>勝</v>
      </c>
    </row>
    <row r="347" spans="3:7">
      <c r="C347" s="156" t="str">
        <f>LDNC!C347</f>
        <v/>
      </c>
      <c r="D347" s="156" t="str">
        <f>LDNC!P348</f>
        <v/>
      </c>
      <c r="F347" s="156" t="str">
        <f>CASBAH!C347</f>
        <v>(月)</v>
      </c>
      <c r="G347" s="156" t="str">
        <f>CASBAH!P348</f>
        <v/>
      </c>
    </row>
    <row r="348" spans="3:7">
      <c r="C348" s="156"/>
      <c r="D348" s="156"/>
      <c r="F348" s="156"/>
      <c r="G348" s="156"/>
    </row>
    <row r="349" spans="3:7">
      <c r="C349" s="156"/>
      <c r="D349" s="156"/>
      <c r="F349" s="156"/>
      <c r="G349" s="156"/>
    </row>
    <row r="350" spans="3:7">
      <c r="C350" s="156" t="str">
        <f>LDNC!C351</f>
        <v/>
      </c>
      <c r="D350" s="156" t="str">
        <f>LDNC!P350</f>
        <v/>
      </c>
      <c r="F350" s="156" t="str">
        <f>CASBAH!C351</f>
        <v>(月)</v>
      </c>
      <c r="G350" s="156" t="str">
        <f>CASBAH!P350</f>
        <v/>
      </c>
    </row>
    <row r="351" spans="3:7">
      <c r="C351" s="156" t="str">
        <f>LDNC!C351</f>
        <v/>
      </c>
      <c r="D351" s="156" t="str">
        <f>LDNC!P352</f>
        <v/>
      </c>
      <c r="F351" s="156" t="str">
        <f>CASBAH!C351</f>
        <v>(月)</v>
      </c>
      <c r="G351" s="156" t="str">
        <f>CASBAH!P352</f>
        <v>敗</v>
      </c>
    </row>
    <row r="352" spans="3:7">
      <c r="C352" s="156"/>
      <c r="D352" s="156"/>
      <c r="F352" s="156"/>
      <c r="G352" s="156"/>
    </row>
    <row r="353" spans="3:7">
      <c r="C353" s="156"/>
      <c r="D353" s="156"/>
      <c r="F353" s="156"/>
      <c r="G353" s="156"/>
    </row>
    <row r="354" spans="3:7">
      <c r="C354" s="156" t="str">
        <f>LDNC!C355</f>
        <v/>
      </c>
      <c r="D354" s="156" t="str">
        <f>LDNC!P354</f>
        <v/>
      </c>
      <c r="F354" s="156" t="str">
        <f>CASBAH!C355</f>
        <v>(月)</v>
      </c>
      <c r="G354" s="156" t="str">
        <f>CASBAH!P354</f>
        <v/>
      </c>
    </row>
    <row r="355" spans="3:7">
      <c r="C355" s="156" t="str">
        <f>LDNC!C355</f>
        <v/>
      </c>
      <c r="D355" s="156" t="str">
        <f>LDNC!P356</f>
        <v/>
      </c>
      <c r="F355" s="156" t="str">
        <f>CASBAH!C355</f>
        <v>(月)</v>
      </c>
      <c r="G355" s="156" t="str">
        <f>CASBAH!P356</f>
        <v>勝</v>
      </c>
    </row>
    <row r="356" spans="3:7">
      <c r="C356" s="156"/>
      <c r="D356" s="156"/>
      <c r="F356" s="156"/>
      <c r="G356" s="156"/>
    </row>
    <row r="357" spans="3:7">
      <c r="C357" s="156"/>
      <c r="D357" s="156"/>
      <c r="F357" s="156"/>
      <c r="G357" s="156"/>
    </row>
    <row r="358" spans="3:7">
      <c r="C358" s="156" t="str">
        <f>LDNC!C359</f>
        <v/>
      </c>
      <c r="D358" s="156" t="str">
        <f>LDNC!P358</f>
        <v/>
      </c>
      <c r="F358" s="156" t="str">
        <f>CASBAH!C359</f>
        <v>(月)</v>
      </c>
      <c r="G358" s="156" t="str">
        <f>CASBAH!P358</f>
        <v/>
      </c>
    </row>
    <row r="359" spans="3:7">
      <c r="C359" s="156" t="str">
        <f>LDNC!C359</f>
        <v/>
      </c>
      <c r="D359" s="156" t="str">
        <f>LDNC!P360</f>
        <v/>
      </c>
      <c r="F359" s="156" t="str">
        <f>CASBAH!C359</f>
        <v>(月)</v>
      </c>
      <c r="G359" s="156" t="str">
        <f>CASBAH!P360</f>
        <v>敗</v>
      </c>
    </row>
    <row r="360" spans="3:7">
      <c r="C360" s="156"/>
      <c r="D360" s="156"/>
      <c r="F360" s="156"/>
      <c r="G360" s="156"/>
    </row>
    <row r="361" spans="3:7">
      <c r="C361" s="156"/>
      <c r="D361" s="156"/>
      <c r="F361" s="156"/>
      <c r="G361" s="156"/>
    </row>
    <row r="362" spans="3:7">
      <c r="C362" s="156" t="str">
        <f>LDNC!C363</f>
        <v/>
      </c>
      <c r="D362" s="156" t="str">
        <f>LDNC!P362</f>
        <v/>
      </c>
      <c r="F362" s="156" t="str">
        <f>CASBAH!C363</f>
        <v>(月)</v>
      </c>
      <c r="G362" s="156" t="str">
        <f>CASBAH!P362</f>
        <v>敗</v>
      </c>
    </row>
    <row r="363" spans="3:7">
      <c r="C363" s="156" t="str">
        <f>LDNC!C363</f>
        <v/>
      </c>
      <c r="D363" s="156" t="str">
        <f>LDNC!P364</f>
        <v/>
      </c>
      <c r="F363" s="156" t="str">
        <f>CASBAH!C363</f>
        <v>(月)</v>
      </c>
      <c r="G363" s="156" t="str">
        <f>CASBAH!P364</f>
        <v/>
      </c>
    </row>
    <row r="364" spans="3:7">
      <c r="C364" s="156"/>
      <c r="D364" s="156"/>
      <c r="F364" s="156"/>
      <c r="G364" s="156"/>
    </row>
    <row r="365" spans="3:7">
      <c r="C365" s="156"/>
      <c r="D365" s="156"/>
      <c r="F365" s="156"/>
      <c r="G365" s="156"/>
    </row>
    <row r="366" spans="3:7">
      <c r="C366" s="156" t="str">
        <f>LDNC!C367</f>
        <v/>
      </c>
      <c r="D366" s="156" t="str">
        <f>LDNC!P366</f>
        <v/>
      </c>
      <c r="F366" s="156" t="str">
        <f>CASBAH!C367</f>
        <v>(火)</v>
      </c>
      <c r="G366" s="156" t="str">
        <f>CASBAH!P366</f>
        <v/>
      </c>
    </row>
    <row r="367" spans="3:7">
      <c r="C367" s="156" t="str">
        <f>LDNC!C367</f>
        <v/>
      </c>
      <c r="D367" s="156" t="str">
        <f>LDNC!P368</f>
        <v/>
      </c>
      <c r="F367" s="156" t="str">
        <f>CASBAH!C367</f>
        <v>(火)</v>
      </c>
      <c r="G367" s="156" t="str">
        <f>CASBAH!P368</f>
        <v>勝</v>
      </c>
    </row>
    <row r="368" spans="3:7">
      <c r="C368" s="156"/>
      <c r="D368" s="156"/>
      <c r="F368" s="156"/>
      <c r="G368" s="156"/>
    </row>
    <row r="369" spans="3:7">
      <c r="C369" s="156"/>
      <c r="D369" s="156"/>
      <c r="F369" s="156"/>
      <c r="G369" s="156"/>
    </row>
    <row r="370" spans="3:7">
      <c r="C370" s="156" t="str">
        <f>LDNC!C371</f>
        <v/>
      </c>
      <c r="D370" s="156" t="str">
        <f>LDNC!P370</f>
        <v/>
      </c>
      <c r="F370" s="156" t="str">
        <f>CASBAH!C371</f>
        <v>(月)</v>
      </c>
      <c r="G370" s="156" t="str">
        <f>CASBAH!P370</f>
        <v>勝</v>
      </c>
    </row>
    <row r="371" spans="3:7">
      <c r="C371" s="156" t="str">
        <f>LDNC!C371</f>
        <v/>
      </c>
      <c r="D371" s="156" t="str">
        <f>LDNC!P372</f>
        <v/>
      </c>
      <c r="F371" s="156" t="str">
        <f>CASBAH!C371</f>
        <v>(月)</v>
      </c>
      <c r="G371" s="156" t="str">
        <f>CASBAH!P372</f>
        <v/>
      </c>
    </row>
    <row r="372" spans="3:7">
      <c r="C372" s="156"/>
      <c r="D372" s="156"/>
      <c r="F372" s="156"/>
      <c r="G372" s="156"/>
    </row>
    <row r="373" spans="3:7">
      <c r="C373" s="156"/>
      <c r="D373" s="156"/>
      <c r="F373" s="156"/>
      <c r="G373" s="156"/>
    </row>
    <row r="374" spans="3:7">
      <c r="C374" s="156" t="str">
        <f>LDNC!C375</f>
        <v/>
      </c>
      <c r="D374" s="156" t="str">
        <f>LDNC!P374</f>
        <v/>
      </c>
      <c r="F374" s="156" t="str">
        <f>CASBAH!C375</f>
        <v>(月)</v>
      </c>
      <c r="G374" s="156" t="str">
        <f>CASBAH!P374</f>
        <v>敗</v>
      </c>
    </row>
    <row r="375" spans="3:7">
      <c r="C375" s="156" t="str">
        <f>LDNC!C375</f>
        <v/>
      </c>
      <c r="D375" s="156" t="str">
        <f>LDNC!P376</f>
        <v/>
      </c>
      <c r="F375" s="156" t="str">
        <f>CASBAH!C375</f>
        <v>(月)</v>
      </c>
      <c r="G375" s="156" t="str">
        <f>CASBAH!P376</f>
        <v/>
      </c>
    </row>
    <row r="376" spans="3:7">
      <c r="C376" s="156"/>
      <c r="D376" s="156"/>
      <c r="F376" s="156"/>
      <c r="G376" s="156"/>
    </row>
    <row r="377" spans="3:7">
      <c r="C377" s="156"/>
      <c r="D377" s="156"/>
      <c r="F377" s="156"/>
      <c r="G377" s="156"/>
    </row>
    <row r="378" spans="3:7">
      <c r="C378" s="156" t="str">
        <f>LDNC!C379</f>
        <v/>
      </c>
      <c r="D378" s="156" t="str">
        <f>LDNC!P378</f>
        <v/>
      </c>
      <c r="F378" s="156" t="str">
        <f>CASBAH!C379</f>
        <v>(月)</v>
      </c>
      <c r="G378" s="156" t="str">
        <f>CASBAH!P378</f>
        <v/>
      </c>
    </row>
    <row r="379" spans="3:7">
      <c r="C379" s="156" t="str">
        <f>LDNC!C379</f>
        <v/>
      </c>
      <c r="D379" s="156" t="str">
        <f>LDNC!P380</f>
        <v/>
      </c>
      <c r="F379" s="156" t="str">
        <f>CASBAH!C379</f>
        <v>(月)</v>
      </c>
      <c r="G379" s="156" t="str">
        <f>CASBAH!P380</f>
        <v>敗</v>
      </c>
    </row>
    <row r="380" spans="3:7">
      <c r="C380" s="156"/>
      <c r="D380" s="156"/>
      <c r="F380" s="156"/>
      <c r="G380" s="156"/>
    </row>
    <row r="381" spans="3:7">
      <c r="C381" s="156"/>
      <c r="D381" s="156"/>
      <c r="F381" s="156"/>
      <c r="G381" s="156"/>
    </row>
    <row r="382" spans="3:7">
      <c r="C382" s="156" t="str">
        <f>LDNC!C383</f>
        <v/>
      </c>
      <c r="D382" s="156" t="str">
        <f>LDNC!P382</f>
        <v/>
      </c>
      <c r="F382" s="156" t="str">
        <f>CASBAH!C383</f>
        <v>(火)</v>
      </c>
      <c r="G382" s="156" t="str">
        <f>CASBAH!P382</f>
        <v/>
      </c>
    </row>
    <row r="383" spans="3:7">
      <c r="C383" s="156" t="str">
        <f>LDNC!C383</f>
        <v/>
      </c>
      <c r="D383" s="156" t="str">
        <f>LDNC!P384</f>
        <v/>
      </c>
      <c r="F383" s="156" t="str">
        <f>CASBAH!C383</f>
        <v>(火)</v>
      </c>
      <c r="G383" s="156" t="str">
        <f>CASBAH!P384</f>
        <v>勝</v>
      </c>
    </row>
    <row r="384" spans="3:7">
      <c r="C384" s="156"/>
      <c r="D384" s="156"/>
      <c r="F384" s="156"/>
      <c r="G384" s="156"/>
    </row>
    <row r="385" spans="3:7">
      <c r="C385" s="156"/>
      <c r="D385" s="156"/>
      <c r="F385" s="156"/>
      <c r="G385" s="156"/>
    </row>
    <row r="386" spans="3:7">
      <c r="C386" s="156" t="str">
        <f>LDNC!C387</f>
        <v/>
      </c>
      <c r="D386" s="156" t="str">
        <f>LDNC!P386</f>
        <v/>
      </c>
      <c r="F386" s="156" t="str">
        <f>CASBAH!C387</f>
        <v>(月)</v>
      </c>
      <c r="G386" s="156" t="str">
        <f>CASBAH!P386</f>
        <v/>
      </c>
    </row>
    <row r="387" spans="3:7">
      <c r="C387" s="156" t="str">
        <f>LDNC!C387</f>
        <v/>
      </c>
      <c r="D387" s="156" t="str">
        <f>LDNC!P388</f>
        <v/>
      </c>
      <c r="F387" s="156" t="str">
        <f>CASBAH!C387</f>
        <v>(月)</v>
      </c>
      <c r="G387" s="156" t="str">
        <f>CASBAH!P388</f>
        <v>敗</v>
      </c>
    </row>
    <row r="388" spans="3:7">
      <c r="C388" s="156"/>
      <c r="D388" s="156"/>
      <c r="F388" s="156"/>
      <c r="G388" s="156"/>
    </row>
    <row r="389" spans="3:7">
      <c r="C389" s="156"/>
      <c r="D389" s="156"/>
      <c r="F389" s="156"/>
      <c r="G389" s="156"/>
    </row>
    <row r="390" spans="3:7">
      <c r="C390" s="156" t="str">
        <f>LDNC!C391</f>
        <v/>
      </c>
      <c r="D390" s="156" t="str">
        <f>LDNC!P390</f>
        <v/>
      </c>
      <c r="F390" s="156" t="str">
        <f>CASBAH!C391</f>
        <v>(火)</v>
      </c>
      <c r="G390" s="156" t="str">
        <f>CASBAH!P390</f>
        <v>勝</v>
      </c>
    </row>
    <row r="391" spans="3:7">
      <c r="C391" s="156" t="str">
        <f>LDNC!C391</f>
        <v/>
      </c>
      <c r="D391" s="156" t="str">
        <f>LDNC!P392</f>
        <v/>
      </c>
      <c r="F391" s="156" t="str">
        <f>CASBAH!C391</f>
        <v>(火)</v>
      </c>
      <c r="G391" s="156" t="str">
        <f>CASBAH!P392</f>
        <v/>
      </c>
    </row>
    <row r="392" spans="3:7">
      <c r="C392" s="156"/>
      <c r="D392" s="156"/>
      <c r="F392" s="156"/>
      <c r="G392" s="156"/>
    </row>
    <row r="393" spans="3:7">
      <c r="C393" s="156"/>
      <c r="D393" s="156"/>
      <c r="F393" s="156"/>
      <c r="G393" s="156"/>
    </row>
    <row r="394" spans="3:7">
      <c r="C394" s="156" t="str">
        <f>LDNC!C395</f>
        <v/>
      </c>
      <c r="D394" s="156" t="str">
        <f>LDNC!P394</f>
        <v/>
      </c>
      <c r="F394" s="156" t="str">
        <f>CASBAH!C395</f>
        <v>(火)</v>
      </c>
      <c r="G394" s="156" t="str">
        <f>CASBAH!P394</f>
        <v/>
      </c>
    </row>
    <row r="395" spans="3:7">
      <c r="C395" s="156" t="str">
        <f>LDNC!C395</f>
        <v/>
      </c>
      <c r="D395" s="156" t="str">
        <f>LDNC!P396</f>
        <v/>
      </c>
      <c r="F395" s="156" t="str">
        <f>CASBAH!C395</f>
        <v>(火)</v>
      </c>
      <c r="G395" s="156" t="str">
        <f>CASBAH!P396</f>
        <v>勝</v>
      </c>
    </row>
    <row r="396" spans="3:7">
      <c r="C396" s="156"/>
      <c r="D396" s="156"/>
      <c r="F396" s="156"/>
      <c r="G396" s="156"/>
    </row>
    <row r="397" spans="3:7">
      <c r="C397" s="156"/>
      <c r="D397" s="156"/>
      <c r="F397" s="156"/>
      <c r="G397" s="156"/>
    </row>
    <row r="398" spans="3:7">
      <c r="C398" s="156" t="str">
        <f>LDNC!C399</f>
        <v/>
      </c>
      <c r="D398" s="156" t="str">
        <f>LDNC!P398</f>
        <v/>
      </c>
      <c r="F398" s="156" t="str">
        <f>CASBAH!C399</f>
        <v>(月)</v>
      </c>
      <c r="G398" s="156" t="str">
        <f>CASBAH!P398</f>
        <v/>
      </c>
    </row>
    <row r="399" spans="3:7">
      <c r="C399" s="156" t="str">
        <f>LDNC!C399</f>
        <v/>
      </c>
      <c r="D399" s="156" t="str">
        <f>LDNC!P400</f>
        <v/>
      </c>
      <c r="F399" s="156" t="str">
        <f>CASBAH!C399</f>
        <v>(月)</v>
      </c>
      <c r="G399" s="156" t="str">
        <f>CASBAH!P400</f>
        <v>敗</v>
      </c>
    </row>
    <row r="400" spans="3:7">
      <c r="C400" s="156"/>
      <c r="D400" s="156"/>
      <c r="F400" s="156"/>
      <c r="G400" s="156"/>
    </row>
    <row r="401" spans="3:7">
      <c r="C401" s="156"/>
      <c r="D401" s="156"/>
      <c r="F401" s="156"/>
      <c r="G401" s="156"/>
    </row>
    <row r="402" spans="3:7">
      <c r="C402" s="156" t="str">
        <f>LDNC!C403</f>
        <v/>
      </c>
      <c r="D402" s="156" t="str">
        <f>LDNC!P402</f>
        <v/>
      </c>
      <c r="F402" s="156" t="str">
        <f>CASBAH!C403</f>
        <v>(火)</v>
      </c>
      <c r="G402" s="156" t="str">
        <f>CASBAH!P402</f>
        <v>勝</v>
      </c>
    </row>
    <row r="403" spans="3:7">
      <c r="C403" s="156" t="str">
        <f>LDNC!C403</f>
        <v/>
      </c>
      <c r="D403" s="156" t="str">
        <f>LDNC!P404</f>
        <v/>
      </c>
      <c r="F403" s="156" t="str">
        <f>CASBAH!C403</f>
        <v>(火)</v>
      </c>
      <c r="G403" s="156" t="str">
        <f>CASBAH!P404</f>
        <v/>
      </c>
    </row>
    <row r="404" spans="3:7">
      <c r="C404" s="156"/>
      <c r="D404" s="156"/>
      <c r="F404" s="156"/>
      <c r="G404" s="156"/>
    </row>
    <row r="405" spans="3:7">
      <c r="C405" s="156"/>
      <c r="D405" s="156"/>
      <c r="F405" s="156"/>
      <c r="G405" s="156"/>
    </row>
    <row r="406" spans="3:7">
      <c r="C406" s="156" t="str">
        <f>LDNC!C407</f>
        <v/>
      </c>
      <c r="D406" s="156" t="str">
        <f>LDNC!P406</f>
        <v/>
      </c>
      <c r="F406" s="156" t="str">
        <f>CASBAH!C407</f>
        <v>(月)</v>
      </c>
      <c r="G406" s="156" t="str">
        <f>CASBAH!P406</f>
        <v/>
      </c>
    </row>
    <row r="407" spans="3:7">
      <c r="C407" s="156" t="str">
        <f>LDNC!C407</f>
        <v/>
      </c>
      <c r="D407" s="156" t="str">
        <f>LDNC!P408</f>
        <v/>
      </c>
      <c r="F407" s="156" t="str">
        <f>CASBAH!C407</f>
        <v>(月)</v>
      </c>
      <c r="G407" s="156" t="str">
        <f>CASBAH!P408</f>
        <v>勝</v>
      </c>
    </row>
    <row r="408" spans="3:7">
      <c r="C408" s="156"/>
      <c r="D408" s="156"/>
      <c r="F408" s="156"/>
      <c r="G408" s="156"/>
    </row>
    <row r="409" spans="3:7">
      <c r="C409" s="156"/>
      <c r="D409" s="156"/>
      <c r="F409" s="156"/>
      <c r="G409" s="156"/>
    </row>
    <row r="410" spans="3:7">
      <c r="C410" s="156" t="str">
        <f>LDNC!C411</f>
        <v/>
      </c>
      <c r="D410" s="156" t="str">
        <f>LDNC!P410</f>
        <v/>
      </c>
      <c r="F410" s="156" t="str">
        <f>CASBAH!C411</f>
        <v>(月)</v>
      </c>
      <c r="G410" s="156" t="str">
        <f>CASBAH!P410</f>
        <v/>
      </c>
    </row>
    <row r="411" spans="3:7">
      <c r="C411" s="156" t="str">
        <f>LDNC!C411</f>
        <v/>
      </c>
      <c r="D411" s="156" t="str">
        <f>LDNC!P412</f>
        <v/>
      </c>
      <c r="F411" s="156" t="str">
        <f>CASBAH!C411</f>
        <v>(月)</v>
      </c>
      <c r="G411" s="156" t="str">
        <f>CASBAH!P412</f>
        <v>勝</v>
      </c>
    </row>
    <row r="412" spans="3:7">
      <c r="C412" s="156"/>
      <c r="D412" s="156"/>
      <c r="F412" s="156"/>
      <c r="G412" s="156"/>
    </row>
    <row r="413" spans="3:7">
      <c r="C413" s="156"/>
      <c r="D413" s="156"/>
      <c r="F413" s="156"/>
      <c r="G413" s="156"/>
    </row>
    <row r="414" spans="3:7">
      <c r="C414" s="156" t="str">
        <f>LDNC!C415</f>
        <v/>
      </c>
      <c r="D414" s="156" t="str">
        <f>LDNC!P414</f>
        <v/>
      </c>
      <c r="F414" s="156" t="str">
        <f>CASBAH!C415</f>
        <v>(月)</v>
      </c>
      <c r="G414" s="156" t="str">
        <f>CASBAH!P414</f>
        <v/>
      </c>
    </row>
    <row r="415" spans="3:7">
      <c r="C415" s="156" t="str">
        <f>LDNC!C415</f>
        <v/>
      </c>
      <c r="D415" s="156" t="str">
        <f>LDNC!P416</f>
        <v/>
      </c>
      <c r="F415" s="156" t="str">
        <f>CASBAH!C415</f>
        <v>(月)</v>
      </c>
      <c r="G415" s="156" t="str">
        <f>CASBAH!P416</f>
        <v>勝</v>
      </c>
    </row>
    <row r="416" spans="3:7">
      <c r="C416" s="156"/>
      <c r="D416" s="156"/>
      <c r="F416" s="156"/>
      <c r="G416" s="156"/>
    </row>
    <row r="417" spans="3:7">
      <c r="C417" s="156"/>
      <c r="D417" s="156"/>
      <c r="F417" s="156"/>
      <c r="G417" s="156"/>
    </row>
    <row r="418" spans="3:7">
      <c r="C418" s="156" t="str">
        <f>LDNC!C419</f>
        <v/>
      </c>
      <c r="D418" s="156" t="str">
        <f>LDNC!P418</f>
        <v/>
      </c>
      <c r="F418" s="156" t="str">
        <f>CASBAH!C419</f>
        <v>(火)</v>
      </c>
      <c r="G418" s="156" t="str">
        <f>CASBAH!P418</f>
        <v/>
      </c>
    </row>
    <row r="419" spans="3:7">
      <c r="C419" s="156" t="str">
        <f>LDNC!C419</f>
        <v/>
      </c>
      <c r="D419" s="156" t="str">
        <f>LDNC!P420</f>
        <v/>
      </c>
      <c r="F419" s="156" t="str">
        <f>CASBAH!C419</f>
        <v>(火)</v>
      </c>
      <c r="G419" s="156" t="str">
        <f>CASBAH!P420</f>
        <v>敗</v>
      </c>
    </row>
    <row r="420" spans="3:7">
      <c r="C420" s="156"/>
      <c r="D420" s="156"/>
      <c r="F420" s="156"/>
      <c r="G420" s="156"/>
    </row>
    <row r="421" spans="3:7">
      <c r="C421" s="156"/>
      <c r="D421" s="156"/>
      <c r="F421" s="156"/>
      <c r="G421" s="156"/>
    </row>
    <row r="422" spans="3:7">
      <c r="C422" s="156" t="str">
        <f>LDNC!C423</f>
        <v/>
      </c>
      <c r="D422" s="156" t="str">
        <f>LDNC!P422</f>
        <v/>
      </c>
      <c r="F422" s="156" t="str">
        <f>CASBAH!C423</f>
        <v>(月)</v>
      </c>
      <c r="G422" s="156" t="str">
        <f>CASBAH!P422</f>
        <v>勝</v>
      </c>
    </row>
    <row r="423" spans="3:7">
      <c r="C423" s="156" t="str">
        <f>LDNC!C423</f>
        <v/>
      </c>
      <c r="D423" s="156" t="str">
        <f>LDNC!P424</f>
        <v/>
      </c>
      <c r="F423" s="156" t="str">
        <f>CASBAH!C423</f>
        <v>(月)</v>
      </c>
      <c r="G423" s="156" t="str">
        <f>CASBAH!P424</f>
        <v/>
      </c>
    </row>
    <row r="424" spans="3:7">
      <c r="C424" s="156"/>
      <c r="D424" s="156"/>
      <c r="F424" s="156"/>
      <c r="G424" s="156"/>
    </row>
    <row r="425" spans="3:7">
      <c r="C425" s="156"/>
      <c r="D425" s="156"/>
      <c r="F425" s="156"/>
      <c r="G425" s="156"/>
    </row>
    <row r="426" spans="3:7">
      <c r="C426" s="156" t="str">
        <f>LDNC!C427</f>
        <v/>
      </c>
      <c r="D426" s="156" t="str">
        <f>LDNC!P426</f>
        <v/>
      </c>
      <c r="F426" s="156" t="str">
        <f>CASBAH!C427</f>
        <v>(火)</v>
      </c>
      <c r="G426" s="156" t="str">
        <f>CASBAH!P426</f>
        <v>勝</v>
      </c>
    </row>
    <row r="427" spans="3:7">
      <c r="C427" s="156" t="str">
        <f>LDNC!C427</f>
        <v/>
      </c>
      <c r="D427" s="156" t="str">
        <f>LDNC!P428</f>
        <v/>
      </c>
      <c r="F427" s="156" t="str">
        <f>CASBAH!C427</f>
        <v>(火)</v>
      </c>
      <c r="G427" s="156" t="str">
        <f>CASBAH!P428</f>
        <v/>
      </c>
    </row>
    <row r="428" spans="3:7">
      <c r="C428" s="156"/>
      <c r="D428" s="156"/>
      <c r="F428" s="156"/>
      <c r="G428" s="156"/>
    </row>
    <row r="429" spans="3:7">
      <c r="C429" s="156"/>
      <c r="D429" s="156"/>
      <c r="F429" s="156"/>
      <c r="G429" s="156"/>
    </row>
    <row r="430" spans="3:7">
      <c r="C430" s="156" t="str">
        <f>LDNC!C431</f>
        <v/>
      </c>
      <c r="D430" s="156" t="str">
        <f>LDNC!P430</f>
        <v/>
      </c>
      <c r="F430" s="156" t="str">
        <f>CASBAH!C431</f>
        <v>(月)</v>
      </c>
      <c r="G430" s="156" t="str">
        <f>CASBAH!P430</f>
        <v>敗</v>
      </c>
    </row>
    <row r="431" spans="3:7">
      <c r="C431" s="156" t="str">
        <f>LDNC!C431</f>
        <v/>
      </c>
      <c r="D431" s="156" t="str">
        <f>LDNC!P432</f>
        <v/>
      </c>
      <c r="F431" s="156" t="str">
        <f>CASBAH!C431</f>
        <v>(月)</v>
      </c>
      <c r="G431" s="156" t="str">
        <f>CASBAH!P432</f>
        <v/>
      </c>
    </row>
    <row r="432" spans="3:7">
      <c r="C432" s="156"/>
      <c r="D432" s="156"/>
      <c r="F432" s="156"/>
      <c r="G432" s="156"/>
    </row>
    <row r="433" spans="3:7">
      <c r="C433" s="156"/>
      <c r="D433" s="156"/>
      <c r="F433" s="156"/>
      <c r="G433" s="156"/>
    </row>
    <row r="434" spans="3:7">
      <c r="C434" s="156" t="str">
        <f>LDNC!C435</f>
        <v/>
      </c>
      <c r="D434" s="156" t="str">
        <f>LDNC!P434</f>
        <v/>
      </c>
      <c r="F434" s="156" t="str">
        <f>CASBAH!C435</f>
        <v>(月)</v>
      </c>
      <c r="G434" s="156" t="str">
        <f>CASBAH!P434</f>
        <v/>
      </c>
    </row>
    <row r="435" spans="3:7">
      <c r="C435" s="156" t="str">
        <f>LDNC!C435</f>
        <v/>
      </c>
      <c r="D435" s="156" t="str">
        <f>LDNC!P436</f>
        <v/>
      </c>
      <c r="F435" s="156" t="str">
        <f>CASBAH!C435</f>
        <v>(月)</v>
      </c>
      <c r="G435" s="156" t="str">
        <f>CASBAH!P436</f>
        <v>敗</v>
      </c>
    </row>
    <row r="436" spans="3:7">
      <c r="C436" s="156"/>
      <c r="D436" s="156"/>
      <c r="F436" s="156"/>
      <c r="G436" s="156"/>
    </row>
    <row r="437" spans="3:7">
      <c r="C437" s="156"/>
      <c r="D437" s="156"/>
      <c r="F437" s="156"/>
      <c r="G437" s="156"/>
    </row>
    <row r="438" spans="3:7">
      <c r="C438" s="156" t="str">
        <f>LDNC!C439</f>
        <v/>
      </c>
      <c r="D438" s="156" t="str">
        <f>LDNC!P438</f>
        <v/>
      </c>
      <c r="F438" s="156" t="str">
        <f>CASBAH!C439</f>
        <v>(火)</v>
      </c>
      <c r="G438" s="156" t="str">
        <f>CASBAH!P438</f>
        <v>勝</v>
      </c>
    </row>
    <row r="439" spans="3:7">
      <c r="C439" s="156" t="str">
        <f>LDNC!C439</f>
        <v/>
      </c>
      <c r="D439" s="156" t="str">
        <f>LDNC!P440</f>
        <v/>
      </c>
      <c r="F439" s="156" t="str">
        <f>CASBAH!C439</f>
        <v>(火)</v>
      </c>
      <c r="G439" s="156" t="str">
        <f>CASBAH!P440</f>
        <v/>
      </c>
    </row>
    <row r="440" spans="3:7">
      <c r="C440" s="156"/>
      <c r="D440" s="156"/>
      <c r="F440" s="156"/>
      <c r="G440" s="156"/>
    </row>
    <row r="441" spans="3:7">
      <c r="C441" s="156"/>
      <c r="D441" s="156"/>
      <c r="F441" s="156"/>
      <c r="G441" s="156"/>
    </row>
    <row r="442" spans="3:7">
      <c r="C442" s="156" t="str">
        <f>LDNC!C443</f>
        <v/>
      </c>
      <c r="D442" s="156" t="str">
        <f>LDNC!P442</f>
        <v/>
      </c>
      <c r="F442" s="156" t="str">
        <f>CASBAH!C443</f>
        <v>(月)</v>
      </c>
      <c r="G442" s="156" t="str">
        <f>CASBAH!P442</f>
        <v>勝</v>
      </c>
    </row>
    <row r="443" spans="3:7">
      <c r="C443" s="156" t="str">
        <f>LDNC!C443</f>
        <v/>
      </c>
      <c r="D443" s="156" t="str">
        <f>LDNC!P444</f>
        <v/>
      </c>
      <c r="F443" s="156" t="str">
        <f>CASBAH!C443</f>
        <v>(月)</v>
      </c>
      <c r="G443" s="156" t="str">
        <f>CASBAH!P444</f>
        <v/>
      </c>
    </row>
    <row r="444" spans="3:7">
      <c r="C444" s="156"/>
      <c r="D444" s="156"/>
      <c r="F444" s="156"/>
      <c r="G444" s="156"/>
    </row>
    <row r="445" spans="3:7">
      <c r="C445" s="156"/>
      <c r="D445" s="156"/>
      <c r="F445" s="156"/>
      <c r="G445" s="156"/>
    </row>
    <row r="446" spans="3:7">
      <c r="C446" s="156" t="str">
        <f>LDNC!C447</f>
        <v/>
      </c>
      <c r="D446" s="156" t="str">
        <f>LDNC!P446</f>
        <v/>
      </c>
      <c r="F446" s="156" t="str">
        <f>CASBAH!C447</f>
        <v>(月)</v>
      </c>
      <c r="G446" s="156" t="str">
        <f>CASBAH!P446</f>
        <v>勝</v>
      </c>
    </row>
    <row r="447" spans="3:7">
      <c r="C447" s="156" t="str">
        <f>LDNC!C447</f>
        <v/>
      </c>
      <c r="D447" s="156" t="str">
        <f>LDNC!P448</f>
        <v/>
      </c>
      <c r="F447" s="156" t="str">
        <f>CASBAH!C447</f>
        <v>(月)</v>
      </c>
      <c r="G447" s="156" t="str">
        <f>CASBAH!P448</f>
        <v/>
      </c>
    </row>
    <row r="448" spans="3:7">
      <c r="C448" s="156"/>
      <c r="D448" s="156"/>
      <c r="F448" s="156"/>
      <c r="G448" s="156"/>
    </row>
    <row r="449" spans="3:7">
      <c r="C449" s="156"/>
      <c r="D449" s="156"/>
      <c r="F449" s="156"/>
      <c r="G449" s="156"/>
    </row>
    <row r="450" spans="3:7">
      <c r="C450" s="156" t="str">
        <f>LDNC!C451</f>
        <v/>
      </c>
      <c r="D450" s="156" t="str">
        <f>LDNC!P450</f>
        <v/>
      </c>
      <c r="F450" s="156" t="str">
        <f>CASBAH!C451</f>
        <v>(火)</v>
      </c>
      <c r="G450" s="156" t="str">
        <f>CASBAH!P450</f>
        <v/>
      </c>
    </row>
    <row r="451" spans="3:7">
      <c r="C451" s="156" t="str">
        <f>LDNC!C451</f>
        <v/>
      </c>
      <c r="D451" s="156" t="str">
        <f>LDNC!P452</f>
        <v/>
      </c>
      <c r="F451" s="156" t="str">
        <f>CASBAH!C451</f>
        <v>(火)</v>
      </c>
      <c r="G451" s="156" t="str">
        <f>CASBAH!P452</f>
        <v>勝</v>
      </c>
    </row>
    <row r="452" spans="3:7">
      <c r="C452" s="156"/>
      <c r="D452" s="156"/>
      <c r="F452" s="156"/>
      <c r="G452" s="156"/>
    </row>
    <row r="453" spans="3:7">
      <c r="C453" s="156"/>
      <c r="D453" s="156"/>
      <c r="F453" s="156"/>
      <c r="G453" s="156"/>
    </row>
    <row r="454" spans="3:7">
      <c r="C454" s="156" t="str">
        <f>LDNC!C455</f>
        <v/>
      </c>
      <c r="D454" s="156" t="str">
        <f>LDNC!P454</f>
        <v/>
      </c>
      <c r="F454" s="156" t="str">
        <f>CASBAH!C455</f>
        <v/>
      </c>
      <c r="G454" s="156" t="str">
        <f>CASBAH!P454</f>
        <v/>
      </c>
    </row>
    <row r="455" spans="3:7">
      <c r="C455" s="156" t="str">
        <f>LDNC!C455</f>
        <v/>
      </c>
      <c r="D455" s="156" t="str">
        <f>LDNC!P456</f>
        <v/>
      </c>
      <c r="F455" s="156" t="str">
        <f>CASBAH!C455</f>
        <v/>
      </c>
      <c r="G455" s="156" t="str">
        <f>CASBAH!P456</f>
        <v/>
      </c>
    </row>
    <row r="456" spans="3:7">
      <c r="C456" s="156"/>
      <c r="D456" s="156"/>
      <c r="F456" s="156"/>
      <c r="G456" s="156"/>
    </row>
    <row r="457" spans="3:7">
      <c r="C457" s="156"/>
      <c r="D457" s="156"/>
      <c r="F457" s="156"/>
      <c r="G457" s="156"/>
    </row>
    <row r="458" spans="3:7">
      <c r="C458" s="156" t="str">
        <f>LDNC!C459</f>
        <v/>
      </c>
      <c r="D458" s="156" t="str">
        <f>LDNC!P458</f>
        <v/>
      </c>
      <c r="F458" s="156" t="str">
        <f>CASBAH!C459</f>
        <v/>
      </c>
      <c r="G458" s="156" t="str">
        <f>CASBAH!P458</f>
        <v/>
      </c>
    </row>
    <row r="459" spans="3:7">
      <c r="C459" s="156" t="str">
        <f>LDNC!C459</f>
        <v/>
      </c>
      <c r="D459" s="156" t="str">
        <f>LDNC!P460</f>
        <v/>
      </c>
      <c r="F459" s="156" t="str">
        <f>CASBAH!C459</f>
        <v/>
      </c>
      <c r="G459" s="156" t="str">
        <f>CASBAH!P460</f>
        <v/>
      </c>
    </row>
    <row r="460" spans="3:7">
      <c r="C460" s="156"/>
      <c r="D460" s="156"/>
      <c r="F460" s="156"/>
      <c r="G460" s="156"/>
    </row>
    <row r="461" spans="3:7">
      <c r="C461" s="156"/>
      <c r="D461" s="156"/>
      <c r="F461" s="156"/>
      <c r="G461" s="156"/>
    </row>
    <row r="462" spans="3:7">
      <c r="C462" s="156" t="str">
        <f>LDNC!C463</f>
        <v/>
      </c>
      <c r="D462" s="156" t="str">
        <f>LDNC!P462</f>
        <v/>
      </c>
      <c r="F462" s="156" t="str">
        <f>CASBAH!C463</f>
        <v/>
      </c>
      <c r="G462" s="156" t="str">
        <f>CASBAH!P462</f>
        <v/>
      </c>
    </row>
    <row r="463" spans="3:7">
      <c r="C463" s="156" t="str">
        <f>LDNC!C463</f>
        <v/>
      </c>
      <c r="D463" s="156" t="str">
        <f>LDNC!P464</f>
        <v/>
      </c>
      <c r="F463" s="156" t="str">
        <f>CASBAH!C463</f>
        <v/>
      </c>
      <c r="G463" s="156" t="str">
        <f>CASBAH!P464</f>
        <v/>
      </c>
    </row>
    <row r="464" spans="3:7">
      <c r="C464" s="156"/>
      <c r="D464" s="156"/>
      <c r="F464" s="156"/>
      <c r="G464" s="156"/>
    </row>
    <row r="465" spans="3:7">
      <c r="C465" s="156"/>
      <c r="D465" s="156"/>
      <c r="F465" s="156"/>
      <c r="G465" s="156"/>
    </row>
    <row r="466" spans="3:7">
      <c r="C466" s="156" t="str">
        <f>LDNC!C467</f>
        <v/>
      </c>
      <c r="D466" s="156" t="str">
        <f>LDNC!P466</f>
        <v/>
      </c>
      <c r="F466" s="156" t="str">
        <f>CASBAH!C467</f>
        <v/>
      </c>
      <c r="G466" s="156" t="str">
        <f>CASBAH!P466</f>
        <v/>
      </c>
    </row>
    <row r="467" spans="3:7">
      <c r="C467" s="156" t="str">
        <f>LDNC!C467</f>
        <v/>
      </c>
      <c r="D467" s="156" t="str">
        <f>LDNC!P468</f>
        <v/>
      </c>
      <c r="F467" s="156" t="str">
        <f>CASBAH!C467</f>
        <v/>
      </c>
      <c r="G467" s="156" t="str">
        <f>CASBAH!P468</f>
        <v/>
      </c>
    </row>
    <row r="468" spans="3:7">
      <c r="C468" s="156"/>
      <c r="D468" s="156"/>
      <c r="F468" s="156"/>
      <c r="G468" s="156"/>
    </row>
    <row r="469" spans="3:7">
      <c r="C469" s="156"/>
      <c r="D469" s="156"/>
      <c r="F469" s="156"/>
      <c r="G469" s="156"/>
    </row>
    <row r="470" spans="3:7">
      <c r="C470" s="156" t="str">
        <f>LDNC!C471</f>
        <v/>
      </c>
      <c r="D470" s="156" t="str">
        <f>LDNC!P470</f>
        <v/>
      </c>
      <c r="F470" s="156" t="str">
        <f>CASBAH!C471</f>
        <v/>
      </c>
      <c r="G470" s="156" t="str">
        <f>CASBAH!P470</f>
        <v/>
      </c>
    </row>
    <row r="471" spans="3:7">
      <c r="C471" s="156" t="str">
        <f>LDNC!C471</f>
        <v/>
      </c>
      <c r="D471" s="156" t="str">
        <f>LDNC!P472</f>
        <v/>
      </c>
      <c r="F471" s="156" t="str">
        <f>CASBAH!C471</f>
        <v/>
      </c>
      <c r="G471" s="156" t="str">
        <f>CASBAH!P472</f>
        <v/>
      </c>
    </row>
    <row r="472" spans="3:7">
      <c r="C472" s="156"/>
      <c r="D472" s="156"/>
      <c r="F472" s="156"/>
      <c r="G472" s="156"/>
    </row>
    <row r="473" spans="3:7">
      <c r="C473" s="156"/>
      <c r="D473" s="156"/>
      <c r="F473" s="156"/>
      <c r="G473" s="156"/>
    </row>
    <row r="474" spans="3:7">
      <c r="C474" s="156" t="str">
        <f>LDNC!C475</f>
        <v/>
      </c>
      <c r="D474" s="156" t="str">
        <f>LDNC!P474</f>
        <v/>
      </c>
      <c r="F474" s="156" t="str">
        <f>CASBAH!C475</f>
        <v/>
      </c>
      <c r="G474" s="156" t="str">
        <f>CASBAH!P474</f>
        <v/>
      </c>
    </row>
    <row r="475" spans="3:7">
      <c r="C475" s="156" t="str">
        <f>LDNC!C475</f>
        <v/>
      </c>
      <c r="D475" s="156" t="str">
        <f>LDNC!P476</f>
        <v/>
      </c>
      <c r="F475" s="156" t="str">
        <f>CASBAH!C475</f>
        <v/>
      </c>
      <c r="G475" s="156" t="str">
        <f>CASBAH!P476</f>
        <v/>
      </c>
    </row>
    <row r="476" spans="3:7">
      <c r="C476" s="156"/>
      <c r="D476" s="156"/>
      <c r="F476" s="156"/>
      <c r="G476" s="156"/>
    </row>
    <row r="477" spans="3:7">
      <c r="C477" s="156"/>
      <c r="D477" s="156"/>
      <c r="F477" s="156"/>
      <c r="G477" s="156"/>
    </row>
    <row r="478" spans="3:7">
      <c r="C478" s="156" t="str">
        <f>LDNC!C479</f>
        <v/>
      </c>
      <c r="D478" s="156" t="str">
        <f>LDNC!P478</f>
        <v/>
      </c>
      <c r="F478" s="156" t="str">
        <f>CASBAH!C479</f>
        <v/>
      </c>
      <c r="G478" s="156" t="str">
        <f>CASBAH!P478</f>
        <v/>
      </c>
    </row>
    <row r="479" spans="3:7">
      <c r="C479" s="156" t="str">
        <f>LDNC!C479</f>
        <v/>
      </c>
      <c r="D479" s="156" t="str">
        <f>LDNC!P480</f>
        <v/>
      </c>
      <c r="F479" s="156" t="str">
        <f>CASBAH!C479</f>
        <v/>
      </c>
      <c r="G479" s="156" t="str">
        <f>CASBAH!P480</f>
        <v/>
      </c>
    </row>
    <row r="480" spans="3:7">
      <c r="C480" s="156"/>
      <c r="D480" s="156"/>
      <c r="F480" s="156"/>
      <c r="G480" s="156"/>
    </row>
    <row r="481" spans="3:7">
      <c r="C481" s="156"/>
      <c r="D481" s="156"/>
      <c r="F481" s="156"/>
      <c r="G481" s="156"/>
    </row>
    <row r="482" spans="3:7">
      <c r="C482" s="156" t="str">
        <f>LDNC!C483</f>
        <v/>
      </c>
      <c r="D482" s="156" t="str">
        <f>LDNC!P482</f>
        <v/>
      </c>
      <c r="F482" s="156" t="str">
        <f>CASBAH!C483</f>
        <v/>
      </c>
      <c r="G482" s="156" t="str">
        <f>CASBAH!P482</f>
        <v/>
      </c>
    </row>
    <row r="483" spans="3:7">
      <c r="C483" s="156" t="str">
        <f>LDNC!C483</f>
        <v/>
      </c>
      <c r="D483" s="156" t="str">
        <f>LDNC!P484</f>
        <v/>
      </c>
      <c r="F483" s="156" t="str">
        <f>CASBAH!C483</f>
        <v/>
      </c>
      <c r="G483" s="156" t="str">
        <f>CASBAH!P484</f>
        <v/>
      </c>
    </row>
    <row r="484" spans="3:7">
      <c r="C484" s="156"/>
      <c r="D484" s="156"/>
      <c r="F484" s="156"/>
      <c r="G484" s="156"/>
    </row>
    <row r="485" spans="3:7">
      <c r="C485" s="156"/>
      <c r="D485" s="156"/>
      <c r="F485" s="156"/>
      <c r="G485" s="156"/>
    </row>
    <row r="486" spans="3:7">
      <c r="C486" s="156" t="str">
        <f>LDNC!C487</f>
        <v/>
      </c>
      <c r="D486" s="156" t="str">
        <f>LDNC!P486</f>
        <v/>
      </c>
      <c r="F486" s="156" t="str">
        <f>CASBAH!C487</f>
        <v/>
      </c>
      <c r="G486" s="156" t="str">
        <f>CASBAH!P486</f>
        <v/>
      </c>
    </row>
    <row r="487" spans="3:7">
      <c r="C487" s="156" t="str">
        <f>LDNC!C487</f>
        <v/>
      </c>
      <c r="D487" s="156" t="str">
        <f>LDNC!P488</f>
        <v/>
      </c>
      <c r="F487" s="156" t="str">
        <f>CASBAH!C487</f>
        <v/>
      </c>
      <c r="G487" s="156" t="str">
        <f>CASBAH!P488</f>
        <v/>
      </c>
    </row>
    <row r="488" spans="3:7">
      <c r="C488" s="156"/>
      <c r="D488" s="156"/>
      <c r="F488" s="156"/>
      <c r="G488" s="156"/>
    </row>
    <row r="489" spans="3:7">
      <c r="C489" s="156"/>
      <c r="D489" s="156"/>
      <c r="F489" s="156"/>
      <c r="G489" s="156"/>
    </row>
    <row r="490" spans="3:7">
      <c r="C490" s="156" t="str">
        <f>LDNC!C491</f>
        <v/>
      </c>
      <c r="D490" s="156" t="str">
        <f>LDNC!P490</f>
        <v/>
      </c>
      <c r="F490" s="156" t="str">
        <f>CASBAH!C491</f>
        <v/>
      </c>
      <c r="G490" s="156" t="str">
        <f>CASBAH!P490</f>
        <v/>
      </c>
    </row>
    <row r="491" spans="3:7">
      <c r="C491" s="156" t="str">
        <f>LDNC!C491</f>
        <v/>
      </c>
      <c r="D491" s="156" t="str">
        <f>LDNC!P492</f>
        <v/>
      </c>
      <c r="F491" s="156" t="str">
        <f>CASBAH!C491</f>
        <v/>
      </c>
      <c r="G491" s="156" t="str">
        <f>CASBAH!P492</f>
        <v/>
      </c>
    </row>
    <row r="492" spans="3:7">
      <c r="C492" s="156"/>
      <c r="D492" s="156"/>
      <c r="F492" s="156"/>
      <c r="G492" s="156"/>
    </row>
    <row r="493" spans="3:7">
      <c r="C493" s="156"/>
      <c r="D493" s="156"/>
      <c r="F493" s="156"/>
      <c r="G493" s="156"/>
    </row>
    <row r="494" spans="3:7">
      <c r="C494" s="156" t="str">
        <f>LDNC!C495</f>
        <v/>
      </c>
      <c r="D494" s="156" t="str">
        <f>LDNC!P494</f>
        <v/>
      </c>
      <c r="F494" s="156" t="str">
        <f>CASBAH!C495</f>
        <v/>
      </c>
      <c r="G494" s="156" t="str">
        <f>CASBAH!P494</f>
        <v/>
      </c>
    </row>
    <row r="495" spans="3:7">
      <c r="C495" s="156" t="str">
        <f>LDNC!C495</f>
        <v/>
      </c>
      <c r="D495" s="156" t="str">
        <f>LDNC!P496</f>
        <v/>
      </c>
      <c r="F495" s="156" t="str">
        <f>CASBAH!C495</f>
        <v/>
      </c>
      <c r="G495" s="156" t="str">
        <f>CASBAH!P496</f>
        <v/>
      </c>
    </row>
    <row r="496" spans="3:7">
      <c r="C496" s="156"/>
      <c r="D496" s="156"/>
      <c r="F496" s="156"/>
      <c r="G496" s="156"/>
    </row>
    <row r="497" spans="3:7">
      <c r="C497" s="156"/>
      <c r="D497" s="156"/>
      <c r="F497" s="156"/>
      <c r="G497" s="156"/>
    </row>
    <row r="498" spans="3:7">
      <c r="C498" s="156" t="str">
        <f>LDNC!C499</f>
        <v/>
      </c>
      <c r="D498" s="156" t="str">
        <f>LDNC!P498</f>
        <v/>
      </c>
      <c r="F498" s="156" t="str">
        <f>CASBAH!C499</f>
        <v/>
      </c>
      <c r="G498" s="156" t="str">
        <f>CASBAH!P498</f>
        <v/>
      </c>
    </row>
    <row r="499" spans="3:7">
      <c r="C499" s="156" t="str">
        <f>LDNC!C499</f>
        <v/>
      </c>
      <c r="D499" s="156" t="str">
        <f>LDNC!P500</f>
        <v/>
      </c>
      <c r="F499" s="156" t="str">
        <f>CASBAH!C499</f>
        <v/>
      </c>
      <c r="G499" s="156" t="str">
        <f>CASBAH!P500</f>
        <v/>
      </c>
    </row>
    <row r="500" spans="3:7">
      <c r="C500" s="156"/>
      <c r="D500" s="156"/>
      <c r="F500" s="156"/>
      <c r="G500" s="156"/>
    </row>
    <row r="501" spans="3:7">
      <c r="C501" s="156"/>
      <c r="D501" s="156"/>
      <c r="F501" s="156"/>
      <c r="G501" s="156"/>
    </row>
    <row r="502" spans="3:7">
      <c r="C502" s="156" t="str">
        <f>LDNC!C503</f>
        <v/>
      </c>
      <c r="D502" s="156" t="str">
        <f>LDNC!P502</f>
        <v/>
      </c>
      <c r="F502" s="156" t="str">
        <f>CASBAH!C503</f>
        <v/>
      </c>
      <c r="G502" s="156" t="str">
        <f>CASBAH!P502</f>
        <v/>
      </c>
    </row>
    <row r="503" spans="3:7">
      <c r="C503" s="156" t="str">
        <f>LDNC!C503</f>
        <v/>
      </c>
      <c r="D503" s="156" t="str">
        <f>LDNC!P504</f>
        <v/>
      </c>
      <c r="F503" s="156" t="str">
        <f>CASBAH!C503</f>
        <v/>
      </c>
      <c r="G503" s="156" t="str">
        <f>CASBAH!P504</f>
        <v/>
      </c>
    </row>
    <row r="504" spans="3:7">
      <c r="C504" s="156"/>
      <c r="D504" s="156"/>
      <c r="F504" s="156"/>
      <c r="G504" s="156"/>
    </row>
    <row r="505" spans="3:7">
      <c r="C505" s="156"/>
      <c r="D505" s="156"/>
      <c r="F505" s="156"/>
      <c r="G505" s="156"/>
    </row>
    <row r="506" spans="3:7">
      <c r="C506" s="156" t="str">
        <f>LDNC!C507</f>
        <v/>
      </c>
      <c r="D506" s="156" t="str">
        <f>LDNC!P506</f>
        <v/>
      </c>
      <c r="F506" s="156" t="str">
        <f>CASBAH!C507</f>
        <v/>
      </c>
      <c r="G506" s="156" t="str">
        <f>CASBAH!P506</f>
        <v/>
      </c>
    </row>
    <row r="507" spans="3:7">
      <c r="C507" s="156" t="str">
        <f>LDNC!C507</f>
        <v/>
      </c>
      <c r="D507" s="156" t="str">
        <f>LDNC!P508</f>
        <v/>
      </c>
      <c r="F507" s="156" t="str">
        <f>CASBAH!C507</f>
        <v/>
      </c>
      <c r="G507" s="156" t="str">
        <f>CASBAH!P508</f>
        <v/>
      </c>
    </row>
    <row r="508" spans="3:7">
      <c r="C508" s="156"/>
      <c r="D508" s="156"/>
      <c r="F508" s="156"/>
      <c r="G508" s="156"/>
    </row>
    <row r="509" spans="3:7">
      <c r="C509" s="156"/>
      <c r="D509" s="156"/>
      <c r="F509" s="156"/>
      <c r="G509" s="156"/>
    </row>
    <row r="510" spans="3:7">
      <c r="C510" s="156" t="str">
        <f>LDNC!C511</f>
        <v/>
      </c>
      <c r="D510" s="156" t="str">
        <f>LDNC!P510</f>
        <v/>
      </c>
      <c r="F510" s="156" t="str">
        <f>CASBAH!C511</f>
        <v/>
      </c>
      <c r="G510" s="156" t="str">
        <f>CASBAH!P510</f>
        <v/>
      </c>
    </row>
    <row r="511" spans="3:7">
      <c r="C511" s="156" t="str">
        <f>LDNC!C511</f>
        <v/>
      </c>
      <c r="D511" s="156" t="str">
        <f>LDNC!P512</f>
        <v/>
      </c>
      <c r="F511" s="156" t="str">
        <f>CASBAH!C511</f>
        <v/>
      </c>
      <c r="G511" s="156" t="str">
        <f>CASBAH!P512</f>
        <v/>
      </c>
    </row>
    <row r="512" spans="3:7">
      <c r="C512" s="156"/>
      <c r="D512" s="156"/>
      <c r="F512" s="156"/>
      <c r="G512" s="156"/>
    </row>
    <row r="513" spans="3:7">
      <c r="C513" s="156"/>
      <c r="D513" s="156"/>
      <c r="F513" s="156"/>
      <c r="G513" s="156"/>
    </row>
    <row r="514" spans="3:7">
      <c r="C514" s="156" t="str">
        <f>LDNC!C515</f>
        <v/>
      </c>
      <c r="D514" s="156" t="str">
        <f>LDNC!P514</f>
        <v/>
      </c>
      <c r="F514" s="156" t="str">
        <f>CASBAH!C515</f>
        <v/>
      </c>
      <c r="G514" s="156" t="str">
        <f>CASBAH!P514</f>
        <v/>
      </c>
    </row>
    <row r="515" spans="3:7">
      <c r="C515" s="156" t="str">
        <f>LDNC!C515</f>
        <v/>
      </c>
      <c r="D515" s="156" t="str">
        <f>LDNC!P516</f>
        <v/>
      </c>
      <c r="F515" s="156" t="str">
        <f>CASBAH!C515</f>
        <v/>
      </c>
      <c r="G515" s="156" t="str">
        <f>CASBAH!P516</f>
        <v/>
      </c>
    </row>
    <row r="516" spans="3:7">
      <c r="C516" s="156"/>
      <c r="D516" s="156"/>
      <c r="F516" s="156"/>
      <c r="G516" s="156"/>
    </row>
    <row r="517" spans="3:7">
      <c r="C517" s="156"/>
      <c r="D517" s="156"/>
      <c r="F517" s="156"/>
      <c r="G517" s="156"/>
    </row>
    <row r="518" spans="3:7">
      <c r="C518" s="156" t="str">
        <f>LDNC!C519</f>
        <v/>
      </c>
      <c r="D518" s="156" t="str">
        <f>LDNC!P518</f>
        <v/>
      </c>
      <c r="F518" s="156" t="str">
        <f>CASBAH!C519</f>
        <v/>
      </c>
      <c r="G518" s="156" t="str">
        <f>CASBAH!P518</f>
        <v/>
      </c>
    </row>
    <row r="519" spans="3:7">
      <c r="C519" s="156" t="str">
        <f>LDNC!C519</f>
        <v/>
      </c>
      <c r="D519" s="156" t="str">
        <f>LDNC!P520</f>
        <v/>
      </c>
      <c r="F519" s="156" t="str">
        <f>CASBAH!C519</f>
        <v/>
      </c>
      <c r="G519" s="156" t="str">
        <f>CASBAH!P520</f>
        <v/>
      </c>
    </row>
    <row r="520" spans="3:7">
      <c r="C520" s="156"/>
      <c r="D520" s="156"/>
      <c r="F520" s="156"/>
      <c r="G520" s="156"/>
    </row>
    <row r="521" spans="3:7">
      <c r="C521" s="156"/>
      <c r="D521" s="156"/>
      <c r="F521" s="156"/>
      <c r="G521" s="156"/>
    </row>
    <row r="522" spans="3:7">
      <c r="C522" s="156" t="str">
        <f>LDNC!C523</f>
        <v/>
      </c>
      <c r="D522" s="156" t="str">
        <f>LDNC!P522</f>
        <v/>
      </c>
      <c r="F522" s="156" t="str">
        <f>CASBAH!C523</f>
        <v/>
      </c>
      <c r="G522" s="156" t="str">
        <f>CASBAH!P522</f>
        <v/>
      </c>
    </row>
    <row r="523" spans="3:7">
      <c r="C523" s="156" t="str">
        <f>LDNC!C523</f>
        <v/>
      </c>
      <c r="D523" s="156" t="str">
        <f>LDNC!P524</f>
        <v/>
      </c>
      <c r="F523" s="156" t="str">
        <f>CASBAH!C523</f>
        <v/>
      </c>
      <c r="G523" s="156" t="str">
        <f>CASBAH!P524</f>
        <v/>
      </c>
    </row>
    <row r="524" spans="3:7">
      <c r="C524" s="156"/>
      <c r="D524" s="156"/>
      <c r="F524" s="156"/>
      <c r="G524" s="156"/>
    </row>
    <row r="525" spans="3:7">
      <c r="C525" s="156"/>
      <c r="D525" s="156"/>
      <c r="F525" s="156"/>
      <c r="G525" s="156"/>
    </row>
    <row r="526" spans="3:7">
      <c r="C526" s="156" t="str">
        <f>LDNC!C527</f>
        <v/>
      </c>
      <c r="D526" s="156" t="str">
        <f>LDNC!P526</f>
        <v/>
      </c>
      <c r="F526" s="156" t="str">
        <f>CASBAH!C527</f>
        <v/>
      </c>
      <c r="G526" s="156" t="str">
        <f>CASBAH!P526</f>
        <v/>
      </c>
    </row>
    <row r="527" spans="3:7">
      <c r="C527" s="156" t="str">
        <f>LDNC!C527</f>
        <v/>
      </c>
      <c r="D527" s="156" t="str">
        <f>LDNC!P528</f>
        <v/>
      </c>
      <c r="F527" s="156" t="str">
        <f>CASBAH!C527</f>
        <v/>
      </c>
      <c r="G527" s="156" t="str">
        <f>CASBAH!P528</f>
        <v/>
      </c>
    </row>
    <row r="528" spans="3:7">
      <c r="C528" s="156"/>
      <c r="D528" s="156"/>
      <c r="F528" s="156"/>
      <c r="G528" s="156"/>
    </row>
    <row r="529" spans="3:7">
      <c r="C529" s="156"/>
      <c r="D529" s="156"/>
      <c r="F529" s="156"/>
      <c r="G529" s="156"/>
    </row>
    <row r="530" spans="3:7">
      <c r="C530" s="156" t="str">
        <f>LDNC!C531</f>
        <v/>
      </c>
      <c r="D530" s="156" t="str">
        <f>LDNC!P530</f>
        <v/>
      </c>
      <c r="F530" s="156" t="str">
        <f>CASBAH!C531</f>
        <v/>
      </c>
      <c r="G530" s="156" t="str">
        <f>CASBAH!P530</f>
        <v/>
      </c>
    </row>
    <row r="531" spans="3:7">
      <c r="C531" s="156" t="str">
        <f>LDNC!C531</f>
        <v/>
      </c>
      <c r="D531" s="156" t="str">
        <f>LDNC!P532</f>
        <v/>
      </c>
      <c r="F531" s="156" t="str">
        <f>CASBAH!C531</f>
        <v/>
      </c>
      <c r="G531" s="156" t="str">
        <f>CASBAH!P532</f>
        <v/>
      </c>
    </row>
    <row r="532" spans="3:7">
      <c r="C532" s="156"/>
      <c r="D532" s="156"/>
      <c r="F532" s="156"/>
      <c r="G532" s="156"/>
    </row>
    <row r="533" spans="3:7">
      <c r="C533" s="156"/>
      <c r="D533" s="156"/>
      <c r="F533" s="156"/>
      <c r="G533" s="156"/>
    </row>
    <row r="534" spans="3:7">
      <c r="C534" s="156" t="str">
        <f>LDNC!C535</f>
        <v/>
      </c>
      <c r="D534" s="156" t="str">
        <f>LDNC!P534</f>
        <v/>
      </c>
      <c r="F534" s="156" t="str">
        <f>CASBAH!C535</f>
        <v/>
      </c>
      <c r="G534" s="156" t="str">
        <f>CASBAH!P534</f>
        <v/>
      </c>
    </row>
    <row r="535" spans="3:7">
      <c r="C535" s="156" t="str">
        <f>LDNC!C535</f>
        <v/>
      </c>
      <c r="D535" s="156" t="str">
        <f>LDNC!P536</f>
        <v/>
      </c>
      <c r="F535" s="156" t="str">
        <f>CASBAH!C535</f>
        <v/>
      </c>
      <c r="G535" s="156" t="str">
        <f>CASBAH!P536</f>
        <v/>
      </c>
    </row>
    <row r="536" spans="3:7">
      <c r="C536" s="156"/>
      <c r="D536" s="156"/>
      <c r="F536" s="156"/>
      <c r="G536" s="156"/>
    </row>
    <row r="537" spans="3:7">
      <c r="C537" s="156"/>
      <c r="D537" s="156"/>
      <c r="F537" s="156"/>
      <c r="G537" s="156"/>
    </row>
    <row r="538" spans="3:7">
      <c r="C538" s="156" t="str">
        <f>LDNC!C539</f>
        <v/>
      </c>
      <c r="D538" s="156" t="str">
        <f>LDNC!P538</f>
        <v/>
      </c>
      <c r="F538" s="156" t="str">
        <f>CASBAH!C539</f>
        <v/>
      </c>
      <c r="G538" s="156" t="str">
        <f>CASBAH!P538</f>
        <v/>
      </c>
    </row>
    <row r="539" spans="3:7">
      <c r="C539" s="156" t="str">
        <f>LDNC!C539</f>
        <v/>
      </c>
      <c r="D539" s="156" t="str">
        <f>LDNC!P540</f>
        <v/>
      </c>
      <c r="F539" s="156" t="str">
        <f>CASBAH!C539</f>
        <v/>
      </c>
      <c r="G539" s="156" t="str">
        <f>CASBAH!P540</f>
        <v/>
      </c>
    </row>
    <row r="540" spans="3:7">
      <c r="C540" s="156"/>
      <c r="D540" s="156"/>
      <c r="F540" s="156"/>
      <c r="G540" s="156"/>
    </row>
    <row r="541" spans="3:7">
      <c r="C541" s="156"/>
      <c r="D541" s="156"/>
      <c r="F541" s="156"/>
      <c r="G541" s="156"/>
    </row>
    <row r="542" spans="3:7">
      <c r="C542" s="156" t="str">
        <f>LDNC!C543</f>
        <v/>
      </c>
      <c r="D542" s="156" t="str">
        <f>LDNC!P542</f>
        <v/>
      </c>
      <c r="F542" s="156" t="str">
        <f>CASBAH!C543</f>
        <v/>
      </c>
      <c r="G542" s="156" t="str">
        <f>CASBAH!P542</f>
        <v/>
      </c>
    </row>
    <row r="543" spans="3:7">
      <c r="C543" s="156" t="str">
        <f>LDNC!C543</f>
        <v/>
      </c>
      <c r="D543" s="156" t="str">
        <f>LDNC!P544</f>
        <v/>
      </c>
      <c r="F543" s="156" t="str">
        <f>CASBAH!C543</f>
        <v/>
      </c>
      <c r="G543" s="156" t="str">
        <f>CASBAH!P544</f>
        <v/>
      </c>
    </row>
    <row r="544" spans="3:7">
      <c r="C544" s="156"/>
      <c r="D544" s="156"/>
      <c r="F544" s="156"/>
      <c r="G544" s="156"/>
    </row>
    <row r="545" spans="3:7">
      <c r="C545" s="156"/>
      <c r="D545" s="156"/>
      <c r="F545" s="156"/>
      <c r="G545" s="156"/>
    </row>
    <row r="546" spans="3:7">
      <c r="C546" s="156" t="str">
        <f>LDNC!C547</f>
        <v/>
      </c>
      <c r="D546" s="156" t="str">
        <f>LDNC!P546</f>
        <v/>
      </c>
      <c r="F546" s="156" t="str">
        <f>CASBAH!C547</f>
        <v/>
      </c>
      <c r="G546" s="156" t="str">
        <f>CASBAH!P546</f>
        <v/>
      </c>
    </row>
    <row r="547" spans="3:7">
      <c r="C547" s="156" t="str">
        <f>LDNC!C547</f>
        <v/>
      </c>
      <c r="D547" s="156" t="str">
        <f>LDNC!P548</f>
        <v/>
      </c>
      <c r="F547" s="156" t="str">
        <f>CASBAH!C547</f>
        <v/>
      </c>
      <c r="G547" s="156" t="str">
        <f>CASBAH!P548</f>
        <v/>
      </c>
    </row>
    <row r="548" spans="3:7">
      <c r="C548" s="156"/>
      <c r="D548" s="156"/>
      <c r="F548" s="156"/>
      <c r="G548" s="156"/>
    </row>
    <row r="549" spans="3:7">
      <c r="C549" s="156"/>
      <c r="D549" s="156"/>
      <c r="F549" s="156"/>
      <c r="G549" s="156"/>
    </row>
    <row r="550" spans="3:7">
      <c r="C550" s="156" t="str">
        <f>LDNC!C551</f>
        <v/>
      </c>
      <c r="D550" s="156" t="str">
        <f>LDNC!P550</f>
        <v/>
      </c>
      <c r="F550" s="156" t="str">
        <f>CASBAH!C551</f>
        <v/>
      </c>
      <c r="G550" s="156" t="str">
        <f>CASBAH!P550</f>
        <v/>
      </c>
    </row>
    <row r="551" spans="3:7">
      <c r="C551" s="156" t="str">
        <f>LDNC!C551</f>
        <v/>
      </c>
      <c r="D551" s="156" t="str">
        <f>LDNC!P552</f>
        <v/>
      </c>
      <c r="F551" s="156" t="str">
        <f>CASBAH!C551</f>
        <v/>
      </c>
      <c r="G551" s="156" t="str">
        <f>CASBAH!P552</f>
        <v/>
      </c>
    </row>
    <row r="552" spans="3:7">
      <c r="C552" s="156"/>
      <c r="D552" s="156"/>
      <c r="F552" s="156"/>
      <c r="G552" s="156"/>
    </row>
    <row r="553" spans="3:7">
      <c r="C553" s="156"/>
      <c r="D553" s="156"/>
      <c r="F553" s="156"/>
      <c r="G553" s="156"/>
    </row>
    <row r="554" spans="3:7">
      <c r="C554" s="156" t="str">
        <f>LDNC!C555</f>
        <v/>
      </c>
      <c r="D554" s="156" t="str">
        <f>LDNC!P554</f>
        <v/>
      </c>
      <c r="F554" s="156" t="str">
        <f>CASBAH!C555</f>
        <v/>
      </c>
      <c r="G554" s="156" t="str">
        <f>CASBAH!P554</f>
        <v/>
      </c>
    </row>
    <row r="555" spans="3:7">
      <c r="C555" s="156" t="str">
        <f>LDNC!C555</f>
        <v/>
      </c>
      <c r="D555" s="156" t="str">
        <f>LDNC!P556</f>
        <v/>
      </c>
      <c r="F555" s="156" t="str">
        <f>CASBAH!C555</f>
        <v/>
      </c>
      <c r="G555" s="156" t="str">
        <f>CASBAH!P556</f>
        <v/>
      </c>
    </row>
    <row r="556" spans="3:7">
      <c r="C556" s="156"/>
      <c r="D556" s="156"/>
      <c r="F556" s="156"/>
      <c r="G556" s="156"/>
    </row>
    <row r="557" spans="3:7">
      <c r="C557" s="156"/>
      <c r="D557" s="156"/>
      <c r="F557" s="156"/>
      <c r="G557" s="156"/>
    </row>
    <row r="558" spans="3:7">
      <c r="C558" s="156" t="str">
        <f>LDNC!C559</f>
        <v/>
      </c>
      <c r="D558" s="156" t="str">
        <f>LDNC!P558</f>
        <v/>
      </c>
      <c r="F558" s="156" t="str">
        <f>CASBAH!C559</f>
        <v/>
      </c>
      <c r="G558" s="156" t="str">
        <f>CASBAH!P558</f>
        <v/>
      </c>
    </row>
    <row r="559" spans="3:7">
      <c r="C559" s="156" t="str">
        <f>LDNC!C559</f>
        <v/>
      </c>
      <c r="D559" s="156" t="str">
        <f>LDNC!P560</f>
        <v/>
      </c>
      <c r="F559" s="156" t="str">
        <f>CASBAH!C559</f>
        <v/>
      </c>
      <c r="G559" s="156" t="str">
        <f>CASBAH!P560</f>
        <v/>
      </c>
    </row>
    <row r="560" spans="3:7">
      <c r="C560" s="156"/>
      <c r="D560" s="156"/>
      <c r="F560" s="156"/>
      <c r="G560" s="156"/>
    </row>
    <row r="561" spans="3:7">
      <c r="C561" s="156"/>
      <c r="D561" s="156"/>
      <c r="F561" s="156"/>
      <c r="G561" s="156"/>
    </row>
    <row r="562" spans="3:7">
      <c r="C562" s="156" t="str">
        <f>LDNC!C563</f>
        <v/>
      </c>
      <c r="D562" s="156" t="str">
        <f>LDNC!P562</f>
        <v/>
      </c>
      <c r="F562" s="156" t="str">
        <f>CASBAH!C563</f>
        <v/>
      </c>
      <c r="G562" s="156" t="str">
        <f>CASBAH!P562</f>
        <v/>
      </c>
    </row>
    <row r="563" spans="3:7">
      <c r="C563" s="156" t="str">
        <f>LDNC!C563</f>
        <v/>
      </c>
      <c r="D563" s="156" t="str">
        <f>LDNC!P564</f>
        <v/>
      </c>
      <c r="F563" s="156" t="str">
        <f>CASBAH!C563</f>
        <v/>
      </c>
      <c r="G563" s="156" t="str">
        <f>CASBAH!P564</f>
        <v/>
      </c>
    </row>
    <row r="564" spans="3:7">
      <c r="C564" s="156"/>
      <c r="D564" s="156"/>
      <c r="F564" s="156"/>
      <c r="G564" s="156"/>
    </row>
    <row r="565" spans="3:7">
      <c r="C565" s="156"/>
      <c r="D565" s="156"/>
      <c r="F565" s="156"/>
      <c r="G565" s="156"/>
    </row>
    <row r="566" spans="3:7">
      <c r="C566" s="156" t="str">
        <f>LDNC!C567</f>
        <v/>
      </c>
      <c r="D566" s="156" t="str">
        <f>LDNC!P566</f>
        <v/>
      </c>
      <c r="F566" s="156" t="str">
        <f>CASBAH!C567</f>
        <v/>
      </c>
      <c r="G566" s="156" t="str">
        <f>CASBAH!P566</f>
        <v/>
      </c>
    </row>
    <row r="567" spans="3:7">
      <c r="C567" s="156" t="str">
        <f>LDNC!C567</f>
        <v/>
      </c>
      <c r="D567" s="156" t="str">
        <f>LDNC!P568</f>
        <v/>
      </c>
      <c r="F567" s="156" t="str">
        <f>CASBAH!C567</f>
        <v/>
      </c>
      <c r="G567" s="156" t="str">
        <f>CASBAH!P568</f>
        <v/>
      </c>
    </row>
    <row r="568" spans="3:7">
      <c r="C568" s="156"/>
      <c r="D568" s="156"/>
      <c r="F568" s="156"/>
      <c r="G568" s="156"/>
    </row>
    <row r="569" spans="3:7">
      <c r="C569" s="156"/>
      <c r="D569" s="156"/>
      <c r="F569" s="156"/>
      <c r="G569" s="156"/>
    </row>
    <row r="570" spans="3:7">
      <c r="C570" s="156" t="str">
        <f>LDNC!C571</f>
        <v/>
      </c>
      <c r="D570" s="156" t="str">
        <f>LDNC!P570</f>
        <v/>
      </c>
      <c r="F570" s="156" t="str">
        <f>CASBAH!C571</f>
        <v/>
      </c>
      <c r="G570" s="156" t="str">
        <f>CASBAH!P570</f>
        <v/>
      </c>
    </row>
    <row r="571" spans="3:7">
      <c r="C571" s="156" t="str">
        <f>LDNC!C571</f>
        <v/>
      </c>
      <c r="D571" s="156" t="str">
        <f>LDNC!P572</f>
        <v/>
      </c>
      <c r="F571" s="156" t="str">
        <f>CASBAH!C571</f>
        <v/>
      </c>
      <c r="G571" s="156" t="str">
        <f>CASBAH!P572</f>
        <v/>
      </c>
    </row>
    <row r="572" spans="3:7">
      <c r="C572" s="156"/>
      <c r="D572" s="156"/>
      <c r="F572" s="156"/>
      <c r="G572" s="156"/>
    </row>
    <row r="573" spans="3:7">
      <c r="C573" s="156"/>
      <c r="D573" s="156"/>
      <c r="F573" s="156"/>
      <c r="G573" s="156"/>
    </row>
    <row r="574" spans="3:7">
      <c r="C574" s="156" t="str">
        <f>LDNC!C575</f>
        <v/>
      </c>
      <c r="D574" s="156" t="str">
        <f>LDNC!P574</f>
        <v/>
      </c>
      <c r="F574" s="156" t="str">
        <f>CASBAH!C575</f>
        <v/>
      </c>
      <c r="G574" s="156" t="str">
        <f>CASBAH!P574</f>
        <v/>
      </c>
    </row>
    <row r="575" spans="3:7">
      <c r="C575" s="156" t="str">
        <f>LDNC!C575</f>
        <v/>
      </c>
      <c r="D575" s="156" t="str">
        <f>LDNC!P576</f>
        <v/>
      </c>
      <c r="F575" s="156" t="str">
        <f>CASBAH!C575</f>
        <v/>
      </c>
      <c r="G575" s="156" t="str">
        <f>CASBAH!P576</f>
        <v/>
      </c>
    </row>
    <row r="576" spans="3:7">
      <c r="C576" s="156"/>
      <c r="D576" s="156"/>
      <c r="F576" s="156"/>
      <c r="G576" s="156"/>
    </row>
    <row r="577" spans="3:7">
      <c r="C577" s="156"/>
      <c r="D577" s="156"/>
      <c r="F577" s="156"/>
      <c r="G577" s="156"/>
    </row>
    <row r="578" spans="3:7">
      <c r="C578" s="156" t="str">
        <f>LDNC!C579</f>
        <v/>
      </c>
      <c r="D578" s="156" t="str">
        <f>LDNC!P578</f>
        <v/>
      </c>
      <c r="F578" s="156" t="str">
        <f>CASBAH!C579</f>
        <v/>
      </c>
      <c r="G578" s="156" t="str">
        <f>CASBAH!P578</f>
        <v/>
      </c>
    </row>
    <row r="579" spans="3:7">
      <c r="C579" s="156" t="str">
        <f>LDNC!C579</f>
        <v/>
      </c>
      <c r="D579" s="156" t="str">
        <f>LDNC!P580</f>
        <v/>
      </c>
      <c r="F579" s="156" t="str">
        <f>CASBAH!C579</f>
        <v/>
      </c>
      <c r="G579" s="156" t="str">
        <f>CASBAH!P580</f>
        <v/>
      </c>
    </row>
    <row r="580" spans="3:7">
      <c r="C580" s="156"/>
      <c r="D580" s="156"/>
      <c r="F580" s="156"/>
      <c r="G580" s="156"/>
    </row>
    <row r="581" spans="3:7">
      <c r="C581" s="156"/>
      <c r="D581" s="156"/>
      <c r="F581" s="156"/>
      <c r="G581" s="156"/>
    </row>
    <row r="582" spans="3:7">
      <c r="C582" s="156" t="str">
        <f>LDNC!C583</f>
        <v/>
      </c>
      <c r="D582" s="156" t="str">
        <f>LDNC!P582</f>
        <v/>
      </c>
      <c r="F582" s="156" t="str">
        <f>CASBAH!C583</f>
        <v/>
      </c>
      <c r="G582" s="156" t="str">
        <f>CASBAH!P582</f>
        <v/>
      </c>
    </row>
    <row r="583" spans="3:7">
      <c r="C583" s="156" t="str">
        <f>LDNC!C583</f>
        <v/>
      </c>
      <c r="D583" s="156" t="str">
        <f>LDNC!P584</f>
        <v/>
      </c>
      <c r="F583" s="156" t="str">
        <f>CASBAH!C583</f>
        <v/>
      </c>
      <c r="G583" s="156" t="str">
        <f>CASBAH!P584</f>
        <v/>
      </c>
    </row>
    <row r="584" spans="3:7">
      <c r="C584" s="156"/>
      <c r="D584" s="156"/>
      <c r="F584" s="156"/>
      <c r="G584" s="156"/>
    </row>
    <row r="585" spans="3:7">
      <c r="C585" s="156"/>
      <c r="D585" s="156"/>
      <c r="F585" s="156"/>
      <c r="G585" s="156"/>
    </row>
    <row r="586" spans="3:7">
      <c r="C586" s="156" t="str">
        <f>LDNC!C587</f>
        <v/>
      </c>
      <c r="D586" s="156" t="str">
        <f>LDNC!P586</f>
        <v/>
      </c>
      <c r="F586" s="156" t="str">
        <f>CASBAH!C587</f>
        <v/>
      </c>
      <c r="G586" s="156" t="str">
        <f>CASBAH!P586</f>
        <v/>
      </c>
    </row>
    <row r="587" spans="3:7">
      <c r="C587" s="156" t="str">
        <f>LDNC!C587</f>
        <v/>
      </c>
      <c r="D587" s="156" t="str">
        <f>LDNC!P588</f>
        <v/>
      </c>
      <c r="F587" s="156" t="str">
        <f>CASBAH!C587</f>
        <v/>
      </c>
      <c r="G587" s="156" t="str">
        <f>CASBAH!P588</f>
        <v/>
      </c>
    </row>
    <row r="588" spans="3:7">
      <c r="C588" s="156"/>
      <c r="D588" s="156"/>
      <c r="F588" s="156"/>
      <c r="G588" s="156"/>
    </row>
    <row r="589" spans="3:7">
      <c r="C589" s="156"/>
      <c r="D589" s="156"/>
      <c r="F589" s="156"/>
      <c r="G589" s="156"/>
    </row>
    <row r="590" spans="3:7">
      <c r="C590" s="156" t="str">
        <f>LDNC!C591</f>
        <v/>
      </c>
      <c r="D590" s="156" t="str">
        <f>LDNC!P590</f>
        <v/>
      </c>
      <c r="F590" s="156" t="str">
        <f>CASBAH!C591</f>
        <v/>
      </c>
      <c r="G590" s="156" t="str">
        <f>CASBAH!P590</f>
        <v/>
      </c>
    </row>
    <row r="591" spans="3:7">
      <c r="C591" s="156" t="str">
        <f>LDNC!C591</f>
        <v/>
      </c>
      <c r="D591" s="156" t="str">
        <f>LDNC!P592</f>
        <v/>
      </c>
      <c r="F591" s="156" t="str">
        <f>CASBAH!C591</f>
        <v/>
      </c>
      <c r="G591" s="156" t="str">
        <f>CASBAH!P592</f>
        <v/>
      </c>
    </row>
    <row r="592" spans="3:7">
      <c r="C592" s="156"/>
      <c r="D592" s="156"/>
      <c r="F592" s="156"/>
      <c r="G592" s="156"/>
    </row>
    <row r="593" spans="3:7">
      <c r="C593" s="156"/>
      <c r="D593" s="156"/>
      <c r="F593" s="156"/>
      <c r="G593" s="156"/>
    </row>
    <row r="594" spans="3:7">
      <c r="C594" s="156" t="str">
        <f>LDNC!C595</f>
        <v/>
      </c>
      <c r="D594" s="156" t="str">
        <f>LDNC!P594</f>
        <v/>
      </c>
      <c r="F594" s="156" t="str">
        <f>CASBAH!C595</f>
        <v/>
      </c>
      <c r="G594" s="156" t="str">
        <f>CASBAH!P594</f>
        <v/>
      </c>
    </row>
    <row r="595" spans="3:7">
      <c r="C595" s="156" t="str">
        <f>LDNC!C595</f>
        <v/>
      </c>
      <c r="D595" s="156" t="str">
        <f>LDNC!P596</f>
        <v/>
      </c>
      <c r="F595" s="156" t="str">
        <f>CASBAH!C595</f>
        <v/>
      </c>
      <c r="G595" s="156" t="str">
        <f>CASBAH!P596</f>
        <v/>
      </c>
    </row>
    <row r="596" spans="3:7">
      <c r="C596" s="156"/>
      <c r="D596" s="156"/>
      <c r="F596" s="156"/>
      <c r="G596" s="156"/>
    </row>
    <row r="597" spans="3:7">
      <c r="C597" s="156"/>
      <c r="D597" s="156"/>
      <c r="F597" s="156"/>
      <c r="G597" s="156"/>
    </row>
    <row r="598" spans="3:7">
      <c r="C598" s="156" t="str">
        <f>LDNC!C599</f>
        <v/>
      </c>
      <c r="D598" s="156" t="str">
        <f>LDNC!P598</f>
        <v/>
      </c>
      <c r="F598" s="156" t="str">
        <f>CASBAH!C599</f>
        <v/>
      </c>
      <c r="G598" s="156" t="str">
        <f>CASBAH!P598</f>
        <v/>
      </c>
    </row>
    <row r="599" spans="3:7">
      <c r="C599" s="156" t="str">
        <f>LDNC!C599</f>
        <v/>
      </c>
      <c r="D599" s="156" t="str">
        <f>LDNC!P600</f>
        <v/>
      </c>
      <c r="F599" s="156" t="str">
        <f>CASBAH!C599</f>
        <v/>
      </c>
      <c r="G599" s="156" t="str">
        <f>CASBAH!P600</f>
        <v/>
      </c>
    </row>
    <row r="600" spans="3:7">
      <c r="C600" s="156"/>
      <c r="D600" s="156"/>
      <c r="F600" s="156"/>
      <c r="G600" s="156"/>
    </row>
    <row r="601" spans="3:7">
      <c r="C601" s="156"/>
      <c r="D601" s="156"/>
      <c r="F601" s="156"/>
      <c r="G601" s="156"/>
    </row>
    <row r="602" spans="3:7">
      <c r="C602" s="156" t="str">
        <f>LDNC!C603</f>
        <v/>
      </c>
      <c r="D602" s="156" t="str">
        <f>LDNC!P602</f>
        <v/>
      </c>
      <c r="F602" s="156" t="str">
        <f>CASBAH!C603</f>
        <v/>
      </c>
      <c r="G602" s="156" t="str">
        <f>CASBAH!P602</f>
        <v/>
      </c>
    </row>
    <row r="603" spans="3:7">
      <c r="C603" s="156" t="str">
        <f>LDNC!C603</f>
        <v/>
      </c>
      <c r="D603" s="156" t="str">
        <f>LDNC!P604</f>
        <v/>
      </c>
      <c r="F603" s="156" t="str">
        <f>CASBAH!C603</f>
        <v/>
      </c>
      <c r="G603" s="156" t="str">
        <f>CASBAH!P604</f>
        <v/>
      </c>
    </row>
    <row r="604" spans="3:7">
      <c r="C604" s="156"/>
      <c r="D604" s="156"/>
      <c r="F604" s="156"/>
      <c r="G604" s="156"/>
    </row>
    <row r="605" spans="3:7">
      <c r="C605" s="156"/>
      <c r="D605" s="156"/>
      <c r="F605" s="156"/>
      <c r="G605" s="156"/>
    </row>
    <row r="606" spans="3:7">
      <c r="C606" s="156" t="str">
        <f>LDNC!C607</f>
        <v/>
      </c>
      <c r="D606" s="156" t="str">
        <f>LDNC!P606</f>
        <v/>
      </c>
      <c r="F606" s="156" t="str">
        <f>CASBAH!C607</f>
        <v/>
      </c>
      <c r="G606" s="156" t="str">
        <f>CASBAH!P606</f>
        <v/>
      </c>
    </row>
    <row r="607" spans="3:7">
      <c r="C607" s="156" t="str">
        <f>LDNC!C607</f>
        <v/>
      </c>
      <c r="D607" s="156" t="str">
        <f>LDNC!P608</f>
        <v/>
      </c>
      <c r="F607" s="156" t="str">
        <f>CASBAH!C607</f>
        <v/>
      </c>
      <c r="G607" s="156" t="str">
        <f>CASBAH!P608</f>
        <v/>
      </c>
    </row>
    <row r="608" spans="3:7">
      <c r="C608" s="156"/>
      <c r="D608" s="156"/>
      <c r="F608" s="156"/>
      <c r="G608" s="156"/>
    </row>
    <row r="609" spans="3:7">
      <c r="C609" s="156"/>
      <c r="D609" s="156"/>
      <c r="F609" s="156"/>
      <c r="G609" s="156"/>
    </row>
    <row r="610" spans="3:7">
      <c r="C610" s="156" t="str">
        <f>LDNC!C611</f>
        <v/>
      </c>
      <c r="D610" s="156" t="str">
        <f>LDNC!P610</f>
        <v/>
      </c>
      <c r="F610" s="156" t="str">
        <f>CASBAH!C611</f>
        <v/>
      </c>
      <c r="G610" s="156" t="str">
        <f>CASBAH!P610</f>
        <v/>
      </c>
    </row>
    <row r="611" spans="3:7">
      <c r="C611" s="156" t="str">
        <f>LDNC!C611</f>
        <v/>
      </c>
      <c r="D611" s="156" t="str">
        <f>LDNC!P612</f>
        <v/>
      </c>
      <c r="F611" s="156" t="str">
        <f>CASBAH!C611</f>
        <v/>
      </c>
      <c r="G611" s="156" t="str">
        <f>CASBAH!P612</f>
        <v/>
      </c>
    </row>
    <row r="612" spans="3:7">
      <c r="C612" s="156"/>
      <c r="D612" s="156"/>
      <c r="F612" s="156"/>
      <c r="G612" s="156"/>
    </row>
    <row r="613" spans="3:7">
      <c r="C613" s="156"/>
      <c r="D613" s="156"/>
      <c r="F613" s="156"/>
      <c r="G613" s="156"/>
    </row>
    <row r="614" spans="3:7">
      <c r="C614" s="156" t="str">
        <f>LDNC!C615</f>
        <v/>
      </c>
      <c r="D614" s="156" t="str">
        <f>LDNC!P614</f>
        <v/>
      </c>
      <c r="F614" s="156" t="str">
        <f>CASBAH!C615</f>
        <v/>
      </c>
      <c r="G614" s="156" t="str">
        <f>CASBAH!P614</f>
        <v/>
      </c>
    </row>
    <row r="615" spans="3:7">
      <c r="C615" s="156" t="str">
        <f>LDNC!C615</f>
        <v/>
      </c>
      <c r="D615" s="156" t="str">
        <f>LDNC!P616</f>
        <v/>
      </c>
      <c r="F615" s="156" t="str">
        <f>CASBAH!C615</f>
        <v/>
      </c>
      <c r="G615" s="156" t="str">
        <f>CASBAH!P616</f>
        <v/>
      </c>
    </row>
    <row r="616" spans="3:7">
      <c r="C616" s="156"/>
      <c r="D616" s="156"/>
      <c r="F616" s="156"/>
      <c r="G616" s="156"/>
    </row>
    <row r="617" spans="3:7">
      <c r="C617" s="156"/>
      <c r="D617" s="156"/>
      <c r="F617" s="156"/>
      <c r="G617" s="156"/>
    </row>
    <row r="618" spans="3:7">
      <c r="C618" s="156" t="str">
        <f>LDNC!C619</f>
        <v/>
      </c>
      <c r="D618" s="156" t="str">
        <f>LDNC!P618</f>
        <v/>
      </c>
      <c r="F618" s="156" t="str">
        <f>CASBAH!C619</f>
        <v/>
      </c>
      <c r="G618" s="156" t="str">
        <f>CASBAH!P618</f>
        <v/>
      </c>
    </row>
    <row r="619" spans="3:7">
      <c r="C619" s="156" t="str">
        <f>LDNC!C619</f>
        <v/>
      </c>
      <c r="D619" s="156" t="str">
        <f>LDNC!P620</f>
        <v/>
      </c>
      <c r="F619" s="156" t="str">
        <f>CASBAH!C619</f>
        <v/>
      </c>
      <c r="G619" s="156" t="str">
        <f>CASBAH!P620</f>
        <v/>
      </c>
    </row>
    <row r="620" spans="3:7">
      <c r="C620" s="156"/>
      <c r="D620" s="156"/>
      <c r="F620" s="156"/>
      <c r="G620" s="156"/>
    </row>
    <row r="621" spans="3:7">
      <c r="C621" s="156"/>
      <c r="D621" s="156"/>
      <c r="F621" s="156"/>
      <c r="G621" s="156"/>
    </row>
    <row r="622" spans="3:7">
      <c r="C622" s="156" t="str">
        <f>LDNC!C623</f>
        <v/>
      </c>
      <c r="D622" s="156" t="str">
        <f>LDNC!P622</f>
        <v/>
      </c>
      <c r="F622" s="156" t="str">
        <f>CASBAH!C623</f>
        <v/>
      </c>
      <c r="G622" s="156" t="str">
        <f>CASBAH!P622</f>
        <v/>
      </c>
    </row>
    <row r="623" spans="3:7">
      <c r="C623" s="156" t="str">
        <f>LDNC!C623</f>
        <v/>
      </c>
      <c r="D623" s="156" t="str">
        <f>LDNC!P624</f>
        <v/>
      </c>
      <c r="F623" s="156" t="str">
        <f>CASBAH!C623</f>
        <v/>
      </c>
      <c r="G623" s="156" t="str">
        <f>CASBAH!P624</f>
        <v/>
      </c>
    </row>
    <row r="624" spans="3:7">
      <c r="C624" s="156"/>
      <c r="D624" s="156"/>
      <c r="F624" s="156"/>
      <c r="G624" s="156"/>
    </row>
    <row r="625" spans="3:7">
      <c r="C625" s="156"/>
      <c r="D625" s="156"/>
      <c r="F625" s="156"/>
      <c r="G625" s="156"/>
    </row>
    <row r="626" spans="3:7">
      <c r="C626" s="156" t="str">
        <f>LDNC!C627</f>
        <v/>
      </c>
      <c r="D626" s="156" t="str">
        <f>LDNC!P626</f>
        <v/>
      </c>
      <c r="F626" s="156" t="str">
        <f>CASBAH!C627</f>
        <v/>
      </c>
      <c r="G626" s="156" t="str">
        <f>CASBAH!P626</f>
        <v/>
      </c>
    </row>
    <row r="627" spans="3:7">
      <c r="C627" s="156" t="str">
        <f>LDNC!C627</f>
        <v/>
      </c>
      <c r="D627" s="156" t="str">
        <f>LDNC!P628</f>
        <v/>
      </c>
      <c r="F627" s="156" t="str">
        <f>CASBAH!C627</f>
        <v/>
      </c>
      <c r="G627" s="156" t="str">
        <f>CASBAH!P628</f>
        <v/>
      </c>
    </row>
    <row r="628" spans="3:7">
      <c r="C628" s="156"/>
      <c r="D628" s="156"/>
      <c r="F628" s="156"/>
      <c r="G628" s="156"/>
    </row>
    <row r="629" spans="3:7">
      <c r="C629" s="156"/>
      <c r="D629" s="156"/>
      <c r="F629" s="156"/>
      <c r="G629" s="156"/>
    </row>
    <row r="630" spans="3:7">
      <c r="C630" s="156" t="str">
        <f>LDNC!C631</f>
        <v/>
      </c>
      <c r="D630" s="156" t="str">
        <f>LDNC!P630</f>
        <v/>
      </c>
      <c r="F630" s="156" t="str">
        <f>CASBAH!C631</f>
        <v/>
      </c>
      <c r="G630" s="156" t="str">
        <f>CASBAH!P630</f>
        <v/>
      </c>
    </row>
    <row r="631" spans="3:7">
      <c r="C631" s="156" t="str">
        <f>LDNC!C631</f>
        <v/>
      </c>
      <c r="D631" s="156" t="str">
        <f>LDNC!P632</f>
        <v/>
      </c>
      <c r="F631" s="156" t="str">
        <f>CASBAH!C631</f>
        <v/>
      </c>
      <c r="G631" s="156" t="str">
        <f>CASBAH!P632</f>
        <v/>
      </c>
    </row>
    <row r="632" spans="3:7">
      <c r="C632" s="156"/>
      <c r="D632" s="156"/>
      <c r="F632" s="156"/>
      <c r="G632" s="156"/>
    </row>
    <row r="633" spans="3:7">
      <c r="C633" s="156"/>
      <c r="D633" s="156"/>
      <c r="F633" s="156"/>
      <c r="G633" s="156"/>
    </row>
    <row r="634" spans="3:7">
      <c r="C634" s="156" t="str">
        <f>LDNC!C635</f>
        <v/>
      </c>
      <c r="D634" s="156" t="str">
        <f>LDNC!P634</f>
        <v/>
      </c>
      <c r="F634" s="156" t="str">
        <f>CASBAH!C635</f>
        <v/>
      </c>
      <c r="G634" s="156" t="str">
        <f>CASBAH!P634</f>
        <v/>
      </c>
    </row>
    <row r="635" spans="3:7">
      <c r="C635" s="156" t="str">
        <f>LDNC!C635</f>
        <v/>
      </c>
      <c r="D635" s="156" t="str">
        <f>LDNC!P636</f>
        <v/>
      </c>
      <c r="F635" s="156" t="str">
        <f>CASBAH!C635</f>
        <v/>
      </c>
      <c r="G635" s="156" t="str">
        <f>CASBAH!P636</f>
        <v/>
      </c>
    </row>
    <row r="636" spans="3:7">
      <c r="C636" s="156"/>
      <c r="D636" s="156"/>
      <c r="F636" s="156"/>
      <c r="G636" s="156"/>
    </row>
    <row r="637" spans="3:7">
      <c r="C637" s="156"/>
      <c r="D637" s="156"/>
      <c r="F637" s="156"/>
      <c r="G637" s="156"/>
    </row>
    <row r="638" spans="3:7">
      <c r="C638" s="156" t="str">
        <f>LDNC!C639</f>
        <v/>
      </c>
      <c r="D638" s="156" t="str">
        <f>LDNC!P638</f>
        <v/>
      </c>
      <c r="F638" s="156" t="str">
        <f>CASBAH!C639</f>
        <v/>
      </c>
      <c r="G638" s="156" t="str">
        <f>CASBAH!P638</f>
        <v/>
      </c>
    </row>
    <row r="639" spans="3:7">
      <c r="C639" s="156" t="str">
        <f>LDNC!C639</f>
        <v/>
      </c>
      <c r="D639" s="156" t="str">
        <f>LDNC!P640</f>
        <v/>
      </c>
      <c r="F639" s="156" t="str">
        <f>CASBAH!C639</f>
        <v/>
      </c>
      <c r="G639" s="156" t="str">
        <f>CASBAH!P640</f>
        <v/>
      </c>
    </row>
    <row r="640" spans="3:7">
      <c r="C640" s="156"/>
      <c r="D640" s="156"/>
      <c r="F640" s="156"/>
      <c r="G640" s="156"/>
    </row>
    <row r="641" spans="3:7">
      <c r="C641" s="156"/>
      <c r="D641" s="156"/>
      <c r="F641" s="156"/>
      <c r="G641" s="156"/>
    </row>
    <row r="642" spans="3:7">
      <c r="C642" s="156" t="str">
        <f>LDNC!C643</f>
        <v/>
      </c>
      <c r="D642" s="156" t="str">
        <f>LDNC!P642</f>
        <v/>
      </c>
      <c r="F642" s="156" t="str">
        <f>CASBAH!C643</f>
        <v/>
      </c>
      <c r="G642" s="156" t="str">
        <f>CASBAH!P642</f>
        <v/>
      </c>
    </row>
    <row r="643" spans="3:7">
      <c r="C643" s="156" t="str">
        <f>LDNC!C643</f>
        <v/>
      </c>
      <c r="D643" s="156" t="str">
        <f>LDNC!P644</f>
        <v/>
      </c>
      <c r="F643" s="156" t="str">
        <f>CASBAH!C643</f>
        <v/>
      </c>
      <c r="G643" s="156" t="str">
        <f>CASBAH!P644</f>
        <v/>
      </c>
    </row>
    <row r="644" spans="3:7">
      <c r="C644" s="156"/>
      <c r="D644" s="156"/>
      <c r="F644" s="156"/>
      <c r="G644" s="156"/>
    </row>
    <row r="645" spans="3:7">
      <c r="C645" s="156"/>
      <c r="D645" s="156"/>
      <c r="F645" s="156"/>
      <c r="G645" s="156"/>
    </row>
    <row r="646" spans="3:7">
      <c r="C646" s="156" t="str">
        <f>LDNC!C647</f>
        <v/>
      </c>
      <c r="D646" s="156" t="str">
        <f>LDNC!P646</f>
        <v/>
      </c>
      <c r="F646" s="156" t="str">
        <f>CASBAH!C647</f>
        <v/>
      </c>
      <c r="G646" s="156" t="str">
        <f>CASBAH!P646</f>
        <v/>
      </c>
    </row>
    <row r="647" spans="3:7">
      <c r="C647" s="156" t="str">
        <f>LDNC!C647</f>
        <v/>
      </c>
      <c r="D647" s="156" t="str">
        <f>LDNC!P648</f>
        <v/>
      </c>
      <c r="F647" s="156" t="str">
        <f>CASBAH!C647</f>
        <v/>
      </c>
      <c r="G647" s="156" t="str">
        <f>CASBAH!P648</f>
        <v/>
      </c>
    </row>
    <row r="648" spans="3:7">
      <c r="C648" s="156"/>
      <c r="D648" s="156"/>
      <c r="F648" s="156"/>
      <c r="G648" s="156"/>
    </row>
    <row r="649" spans="3:7">
      <c r="C649" s="156"/>
      <c r="D649" s="156"/>
      <c r="F649" s="156"/>
      <c r="G649" s="156"/>
    </row>
    <row r="650" spans="3:7">
      <c r="C650" s="156" t="str">
        <f>LDNC!C651</f>
        <v/>
      </c>
      <c r="D650" s="156" t="str">
        <f>LDNC!P650</f>
        <v/>
      </c>
      <c r="F650" s="156" t="str">
        <f>CASBAH!C651</f>
        <v/>
      </c>
      <c r="G650" s="156" t="str">
        <f>CASBAH!P650</f>
        <v/>
      </c>
    </row>
    <row r="651" spans="3:7">
      <c r="C651" s="156" t="str">
        <f>LDNC!C651</f>
        <v/>
      </c>
      <c r="D651" s="156" t="str">
        <f>LDNC!P652</f>
        <v/>
      </c>
      <c r="F651" s="156" t="str">
        <f>CASBAH!C651</f>
        <v/>
      </c>
      <c r="G651" s="156" t="str">
        <f>CASBAH!P652</f>
        <v/>
      </c>
    </row>
    <row r="652" spans="3:7">
      <c r="C652" s="156"/>
      <c r="D652" s="156"/>
      <c r="F652" s="156"/>
      <c r="G652" s="156"/>
    </row>
    <row r="653" spans="3:7">
      <c r="C653" s="156"/>
      <c r="D653" s="156"/>
      <c r="F653" s="156"/>
      <c r="G653" s="156"/>
    </row>
    <row r="654" spans="3:7">
      <c r="C654" s="156" t="str">
        <f>LDNC!C655</f>
        <v/>
      </c>
      <c r="D654" s="156" t="str">
        <f>LDNC!P654</f>
        <v/>
      </c>
      <c r="F654" s="156" t="str">
        <f>CASBAH!C655</f>
        <v/>
      </c>
      <c r="G654" s="156" t="str">
        <f>CASBAH!P654</f>
        <v/>
      </c>
    </row>
    <row r="655" spans="3:7">
      <c r="C655" s="156" t="str">
        <f>LDNC!C655</f>
        <v/>
      </c>
      <c r="D655" s="156" t="str">
        <f>LDNC!P656</f>
        <v/>
      </c>
      <c r="F655" s="156" t="str">
        <f>CASBAH!C655</f>
        <v/>
      </c>
      <c r="G655" s="156" t="str">
        <f>CASBAH!P656</f>
        <v/>
      </c>
    </row>
    <row r="656" spans="3:7">
      <c r="C656" s="156"/>
      <c r="D656" s="156"/>
      <c r="F656" s="156"/>
      <c r="G656" s="156"/>
    </row>
    <row r="657" spans="3:7">
      <c r="C657" s="156"/>
      <c r="D657" s="156"/>
      <c r="F657" s="156"/>
      <c r="G657" s="156"/>
    </row>
    <row r="658" spans="3:7">
      <c r="C658" s="156" t="str">
        <f>LDNC!C659</f>
        <v/>
      </c>
      <c r="D658" s="156" t="str">
        <f>LDNC!P658</f>
        <v/>
      </c>
      <c r="F658" s="156" t="str">
        <f>CASBAH!C659</f>
        <v/>
      </c>
      <c r="G658" s="156" t="str">
        <f>CASBAH!P658</f>
        <v/>
      </c>
    </row>
    <row r="659" spans="3:7">
      <c r="C659" s="156" t="str">
        <f>LDNC!C659</f>
        <v/>
      </c>
      <c r="D659" s="156" t="str">
        <f>LDNC!P660</f>
        <v/>
      </c>
      <c r="F659" s="156" t="str">
        <f>CASBAH!C659</f>
        <v/>
      </c>
      <c r="G659" s="156" t="str">
        <f>CASBAH!P660</f>
        <v/>
      </c>
    </row>
    <row r="660" spans="3:7">
      <c r="C660" s="156"/>
      <c r="D660" s="156"/>
      <c r="F660" s="156"/>
      <c r="G660" s="156"/>
    </row>
    <row r="661" spans="3:7">
      <c r="C661" s="156"/>
      <c r="D661" s="156"/>
      <c r="F661" s="156"/>
      <c r="G661" s="156"/>
    </row>
    <row r="662" spans="3:7">
      <c r="C662" s="156" t="str">
        <f>LDNC!C663</f>
        <v/>
      </c>
      <c r="D662" s="156" t="str">
        <f>LDNC!P662</f>
        <v/>
      </c>
      <c r="F662" s="156" t="str">
        <f>CASBAH!C663</f>
        <v/>
      </c>
      <c r="G662" s="156" t="str">
        <f>CASBAH!P662</f>
        <v/>
      </c>
    </row>
    <row r="663" spans="3:7">
      <c r="C663" s="156" t="str">
        <f>LDNC!C663</f>
        <v/>
      </c>
      <c r="D663" s="156" t="str">
        <f>LDNC!P664</f>
        <v/>
      </c>
      <c r="F663" s="156" t="str">
        <f>CASBAH!C663</f>
        <v/>
      </c>
      <c r="G663" s="156" t="str">
        <f>CASBAH!P664</f>
        <v/>
      </c>
    </row>
    <row r="664" spans="3:7">
      <c r="C664" s="156"/>
      <c r="D664" s="156"/>
      <c r="F664" s="156"/>
      <c r="G664" s="156"/>
    </row>
    <row r="665" spans="3:7">
      <c r="C665" s="156"/>
      <c r="D665" s="156"/>
      <c r="F665" s="156"/>
      <c r="G665" s="156"/>
    </row>
    <row r="666" spans="3:7">
      <c r="C666" s="156" t="str">
        <f>LDNC!C667</f>
        <v/>
      </c>
      <c r="D666" s="156" t="str">
        <f>LDNC!P666</f>
        <v/>
      </c>
      <c r="F666" s="156" t="str">
        <f>CASBAH!C667</f>
        <v/>
      </c>
      <c r="G666" s="156" t="str">
        <f>CASBAH!P666</f>
        <v/>
      </c>
    </row>
    <row r="667" spans="3:7">
      <c r="C667" s="156" t="str">
        <f>LDNC!C667</f>
        <v/>
      </c>
      <c r="D667" s="156" t="str">
        <f>LDNC!P668</f>
        <v/>
      </c>
      <c r="F667" s="156" t="str">
        <f>CASBAH!C667</f>
        <v/>
      </c>
      <c r="G667" s="156" t="str">
        <f>CASBAH!P668</f>
        <v/>
      </c>
    </row>
    <row r="668" spans="3:7">
      <c r="C668" s="156"/>
      <c r="D668" s="156"/>
      <c r="F668" s="156"/>
      <c r="G668" s="156"/>
    </row>
    <row r="669" spans="3:7">
      <c r="C669" s="156"/>
      <c r="D669" s="156"/>
      <c r="F669" s="156"/>
      <c r="G669" s="156"/>
    </row>
    <row r="670" spans="3:7">
      <c r="C670" s="156" t="str">
        <f>LDNC!C671</f>
        <v/>
      </c>
      <c r="D670" s="156" t="str">
        <f>LDNC!P670</f>
        <v/>
      </c>
      <c r="F670" s="156" t="str">
        <f>CASBAH!C671</f>
        <v/>
      </c>
      <c r="G670" s="156" t="str">
        <f>CASBAH!P670</f>
        <v/>
      </c>
    </row>
    <row r="671" spans="3:7">
      <c r="C671" s="156" t="str">
        <f>LDNC!C671</f>
        <v/>
      </c>
      <c r="D671" s="156" t="str">
        <f>LDNC!P672</f>
        <v/>
      </c>
      <c r="F671" s="156" t="str">
        <f>CASBAH!C671</f>
        <v/>
      </c>
      <c r="G671" s="156" t="str">
        <f>CASBAH!P672</f>
        <v/>
      </c>
    </row>
    <row r="672" spans="3:7">
      <c r="C672" s="156"/>
      <c r="D672" s="156"/>
      <c r="F672" s="156"/>
      <c r="G672" s="156"/>
    </row>
    <row r="673" spans="3:7">
      <c r="C673" s="156"/>
      <c r="D673" s="156"/>
      <c r="F673" s="156"/>
      <c r="G673" s="156"/>
    </row>
    <row r="674" spans="3:7">
      <c r="C674" s="156" t="str">
        <f>LDNC!C675</f>
        <v/>
      </c>
      <c r="D674" s="156" t="str">
        <f>LDNC!P674</f>
        <v/>
      </c>
      <c r="F674" s="156" t="str">
        <f>CASBAH!C675</f>
        <v/>
      </c>
      <c r="G674" s="156" t="str">
        <f>CASBAH!P674</f>
        <v/>
      </c>
    </row>
    <row r="675" spans="3:7">
      <c r="C675" s="156" t="str">
        <f>LDNC!C675</f>
        <v/>
      </c>
      <c r="D675" s="156" t="str">
        <f>LDNC!P676</f>
        <v/>
      </c>
      <c r="F675" s="156" t="str">
        <f>CASBAH!C675</f>
        <v/>
      </c>
      <c r="G675" s="156" t="str">
        <f>CASBAH!P676</f>
        <v/>
      </c>
    </row>
    <row r="676" spans="3:7">
      <c r="C676" s="156"/>
      <c r="D676" s="156"/>
      <c r="F676" s="156"/>
      <c r="G676" s="156"/>
    </row>
    <row r="677" spans="3:7">
      <c r="C677" s="156"/>
      <c r="D677" s="156"/>
      <c r="F677" s="156"/>
      <c r="G677" s="156"/>
    </row>
    <row r="678" spans="3:7">
      <c r="C678" s="156" t="str">
        <f>LDNC!C679</f>
        <v/>
      </c>
      <c r="D678" s="156" t="str">
        <f>LDNC!P678</f>
        <v/>
      </c>
      <c r="F678" s="156" t="str">
        <f>CASBAH!C679</f>
        <v/>
      </c>
      <c r="G678" s="156" t="str">
        <f>CASBAH!P678</f>
        <v/>
      </c>
    </row>
    <row r="679" spans="3:7">
      <c r="C679" s="156" t="str">
        <f>LDNC!C679</f>
        <v/>
      </c>
      <c r="D679" s="156" t="str">
        <f>LDNC!P680</f>
        <v/>
      </c>
      <c r="F679" s="156" t="str">
        <f>CASBAH!C679</f>
        <v/>
      </c>
      <c r="G679" s="156" t="str">
        <f>CASBAH!P680</f>
        <v/>
      </c>
    </row>
    <row r="680" spans="3:7">
      <c r="C680" s="156"/>
      <c r="D680" s="156"/>
      <c r="F680" s="156"/>
      <c r="G680" s="156"/>
    </row>
    <row r="681" spans="3:7">
      <c r="C681" s="156"/>
      <c r="D681" s="156"/>
      <c r="F681" s="156"/>
      <c r="G681" s="156"/>
    </row>
    <row r="682" spans="3:7">
      <c r="C682" s="156" t="str">
        <f>LDNC!C683</f>
        <v/>
      </c>
      <c r="D682" s="156" t="str">
        <f>LDNC!P682</f>
        <v/>
      </c>
      <c r="F682" s="156" t="str">
        <f>CASBAH!C683</f>
        <v/>
      </c>
      <c r="G682" s="156" t="str">
        <f>CASBAH!P682</f>
        <v/>
      </c>
    </row>
    <row r="683" spans="3:7">
      <c r="C683" s="156" t="str">
        <f>LDNC!C683</f>
        <v/>
      </c>
      <c r="D683" s="156" t="str">
        <f>LDNC!P684</f>
        <v/>
      </c>
      <c r="F683" s="156" t="str">
        <f>CASBAH!C683</f>
        <v/>
      </c>
      <c r="G683" s="156" t="str">
        <f>CASBAH!P684</f>
        <v/>
      </c>
    </row>
    <row r="684" spans="3:7">
      <c r="C684" s="156"/>
      <c r="D684" s="156"/>
      <c r="F684" s="156"/>
      <c r="G684" s="156"/>
    </row>
    <row r="685" spans="3:7">
      <c r="C685" s="156"/>
      <c r="D685" s="156"/>
      <c r="F685" s="156"/>
      <c r="G685" s="156"/>
    </row>
    <row r="686" spans="3:7">
      <c r="C686" s="156" t="str">
        <f>LDNC!C687</f>
        <v/>
      </c>
      <c r="D686" s="156" t="str">
        <f>LDNC!P686</f>
        <v/>
      </c>
      <c r="F686" s="156" t="str">
        <f>CASBAH!C687</f>
        <v/>
      </c>
      <c r="G686" s="156" t="str">
        <f>CASBAH!P686</f>
        <v/>
      </c>
    </row>
    <row r="687" spans="3:7">
      <c r="C687" s="156" t="str">
        <f>LDNC!C687</f>
        <v/>
      </c>
      <c r="D687" s="156" t="str">
        <f>LDNC!P688</f>
        <v/>
      </c>
      <c r="F687" s="156" t="str">
        <f>CASBAH!C687</f>
        <v/>
      </c>
      <c r="G687" s="156" t="str">
        <f>CASBAH!P688</f>
        <v/>
      </c>
    </row>
    <row r="688" spans="3:7">
      <c r="C688" s="156"/>
      <c r="D688" s="156"/>
      <c r="F688" s="156"/>
      <c r="G688" s="156"/>
    </row>
    <row r="689" spans="3:7">
      <c r="C689" s="156"/>
      <c r="D689" s="156"/>
      <c r="F689" s="156"/>
      <c r="G689" s="156"/>
    </row>
    <row r="690" spans="3:7">
      <c r="C690" s="156" t="str">
        <f>LDNC!C691</f>
        <v/>
      </c>
      <c r="D690" s="156" t="str">
        <f>LDNC!P690</f>
        <v/>
      </c>
      <c r="F690" s="156" t="str">
        <f>CASBAH!C691</f>
        <v/>
      </c>
      <c r="G690" s="156" t="str">
        <f>CASBAH!P690</f>
        <v/>
      </c>
    </row>
    <row r="691" spans="3:7">
      <c r="C691" s="156" t="str">
        <f>LDNC!C691</f>
        <v/>
      </c>
      <c r="D691" s="156" t="str">
        <f>LDNC!P692</f>
        <v/>
      </c>
      <c r="F691" s="156" t="str">
        <f>CASBAH!C691</f>
        <v/>
      </c>
      <c r="G691" s="156" t="str">
        <f>CASBAH!P692</f>
        <v/>
      </c>
    </row>
    <row r="692" spans="3:7">
      <c r="C692" s="156"/>
      <c r="D692" s="156"/>
      <c r="F692" s="156"/>
      <c r="G692" s="156"/>
    </row>
    <row r="693" spans="3:7">
      <c r="C693" s="156"/>
      <c r="D693" s="156"/>
      <c r="F693" s="156"/>
      <c r="G693" s="156"/>
    </row>
    <row r="694" spans="3:7">
      <c r="C694" s="156" t="str">
        <f>LDNC!C695</f>
        <v/>
      </c>
      <c r="D694" s="156" t="str">
        <f>LDNC!P694</f>
        <v/>
      </c>
      <c r="F694" s="156" t="str">
        <f>CASBAH!C695</f>
        <v/>
      </c>
      <c r="G694" s="156" t="str">
        <f>CASBAH!P694</f>
        <v/>
      </c>
    </row>
    <row r="695" spans="3:7">
      <c r="C695" s="156" t="str">
        <f>LDNC!C695</f>
        <v/>
      </c>
      <c r="D695" s="156" t="str">
        <f>LDNC!P696</f>
        <v/>
      </c>
      <c r="F695" s="156" t="str">
        <f>CASBAH!C695</f>
        <v/>
      </c>
      <c r="G695" s="156" t="str">
        <f>CASBAH!P696</f>
        <v/>
      </c>
    </row>
    <row r="696" spans="3:7">
      <c r="C696" s="156"/>
      <c r="D696" s="156"/>
      <c r="F696" s="156"/>
      <c r="G696" s="156"/>
    </row>
    <row r="697" spans="3:7">
      <c r="C697" s="156"/>
      <c r="D697" s="156"/>
      <c r="F697" s="156"/>
      <c r="G697" s="156"/>
    </row>
    <row r="698" spans="3:7">
      <c r="C698" s="156" t="str">
        <f>LDNC!C699</f>
        <v/>
      </c>
      <c r="D698" s="156" t="str">
        <f>LDNC!P698</f>
        <v/>
      </c>
      <c r="F698" s="156" t="str">
        <f>CASBAH!C699</f>
        <v/>
      </c>
      <c r="G698" s="156" t="str">
        <f>CASBAH!P698</f>
        <v/>
      </c>
    </row>
    <row r="699" spans="3:7">
      <c r="C699" s="156" t="str">
        <f>LDNC!C699</f>
        <v/>
      </c>
      <c r="D699" s="156" t="str">
        <f>LDNC!P700</f>
        <v/>
      </c>
      <c r="F699" s="156" t="str">
        <f>CASBAH!C699</f>
        <v/>
      </c>
      <c r="G699" s="156" t="str">
        <f>CASBAH!P700</f>
        <v/>
      </c>
    </row>
    <row r="700" spans="3:7">
      <c r="C700" s="156"/>
      <c r="D700" s="156"/>
      <c r="F700" s="156"/>
      <c r="G700" s="156"/>
    </row>
    <row r="701" spans="3:7">
      <c r="C701" s="156"/>
      <c r="D701" s="156"/>
      <c r="F701" s="156"/>
      <c r="G701" s="156"/>
    </row>
    <row r="702" spans="3:7">
      <c r="C702" s="156" t="str">
        <f>LDNC!C703</f>
        <v/>
      </c>
      <c r="D702" s="156" t="str">
        <f>LDNC!P702</f>
        <v/>
      </c>
      <c r="F702" s="156" t="str">
        <f>CASBAH!C703</f>
        <v/>
      </c>
      <c r="G702" s="156" t="str">
        <f>CASBAH!P702</f>
        <v/>
      </c>
    </row>
    <row r="703" spans="3:7">
      <c r="C703" s="156" t="str">
        <f>LDNC!C703</f>
        <v/>
      </c>
      <c r="D703" s="156" t="str">
        <f>LDNC!P704</f>
        <v/>
      </c>
      <c r="F703" s="156" t="str">
        <f>CASBAH!C703</f>
        <v/>
      </c>
      <c r="G703" s="156" t="str">
        <f>CASBAH!P704</f>
        <v/>
      </c>
    </row>
    <row r="704" spans="3:7">
      <c r="C704" s="156"/>
      <c r="D704" s="156"/>
      <c r="F704" s="156"/>
      <c r="G704" s="156"/>
    </row>
    <row r="705" spans="3:7">
      <c r="C705" s="156"/>
      <c r="D705" s="156"/>
      <c r="F705" s="156"/>
      <c r="G705" s="156"/>
    </row>
    <row r="706" spans="3:7">
      <c r="C706" s="156" t="str">
        <f>LDNC!C707</f>
        <v/>
      </c>
      <c r="D706" s="156" t="str">
        <f>LDNC!P706</f>
        <v/>
      </c>
      <c r="F706" s="156" t="str">
        <f>CASBAH!C707</f>
        <v/>
      </c>
      <c r="G706" s="156" t="str">
        <f>CASBAH!P706</f>
        <v/>
      </c>
    </row>
    <row r="707" spans="3:7">
      <c r="C707" s="156" t="str">
        <f>LDNC!C707</f>
        <v/>
      </c>
      <c r="D707" s="156" t="str">
        <f>LDNC!P708</f>
        <v/>
      </c>
      <c r="F707" s="156" t="str">
        <f>CASBAH!C707</f>
        <v/>
      </c>
      <c r="G707" s="156" t="str">
        <f>CASBAH!P708</f>
        <v/>
      </c>
    </row>
    <row r="708" spans="3:7">
      <c r="C708" s="156"/>
      <c r="D708" s="156"/>
      <c r="F708" s="156"/>
      <c r="G708" s="156"/>
    </row>
    <row r="709" spans="3:7">
      <c r="C709" s="156"/>
      <c r="D709" s="156"/>
      <c r="F709" s="156"/>
      <c r="G709" s="156"/>
    </row>
    <row r="710" spans="3:7">
      <c r="C710" s="156" t="str">
        <f>LDNC!C711</f>
        <v/>
      </c>
      <c r="D710" s="156" t="str">
        <f>LDNC!P710</f>
        <v/>
      </c>
      <c r="F710" s="156" t="str">
        <f>CASBAH!C711</f>
        <v/>
      </c>
      <c r="G710" s="156" t="str">
        <f>CASBAH!P710</f>
        <v/>
      </c>
    </row>
    <row r="711" spans="3:7">
      <c r="C711" s="156" t="str">
        <f>LDNC!C711</f>
        <v/>
      </c>
      <c r="D711" s="156" t="str">
        <f>LDNC!P712</f>
        <v/>
      </c>
      <c r="F711" s="156" t="str">
        <f>CASBAH!C711</f>
        <v/>
      </c>
      <c r="G711" s="156" t="str">
        <f>CASBAH!P712</f>
        <v/>
      </c>
    </row>
    <row r="712" spans="3:7">
      <c r="C712" s="156"/>
      <c r="D712" s="156"/>
      <c r="F712" s="156"/>
      <c r="G712" s="156"/>
    </row>
    <row r="713" spans="3:7">
      <c r="C713" s="156"/>
      <c r="D713" s="156"/>
      <c r="F713" s="156"/>
      <c r="G713" s="156"/>
    </row>
    <row r="714" spans="3:7">
      <c r="C714" s="156" t="str">
        <f>LDNC!C715</f>
        <v/>
      </c>
      <c r="D714" s="156" t="str">
        <f>LDNC!P714</f>
        <v/>
      </c>
      <c r="F714" s="156" t="str">
        <f>CASBAH!C715</f>
        <v/>
      </c>
      <c r="G714" s="156" t="str">
        <f>CASBAH!P714</f>
        <v/>
      </c>
    </row>
    <row r="715" spans="3:7">
      <c r="C715" s="156" t="str">
        <f>LDNC!C715</f>
        <v/>
      </c>
      <c r="D715" s="156" t="str">
        <f>LDNC!P716</f>
        <v/>
      </c>
      <c r="F715" s="156" t="str">
        <f>CASBAH!C715</f>
        <v/>
      </c>
      <c r="G715" s="156" t="str">
        <f>CASBAH!P716</f>
        <v/>
      </c>
    </row>
    <row r="716" spans="3:7">
      <c r="C716" s="156"/>
      <c r="D716" s="156"/>
      <c r="F716" s="156"/>
      <c r="G716" s="156"/>
    </row>
    <row r="717" spans="3:7">
      <c r="C717" s="156"/>
      <c r="D717" s="156"/>
      <c r="F717" s="156"/>
      <c r="G717" s="156"/>
    </row>
    <row r="718" spans="3:7">
      <c r="C718" s="156" t="str">
        <f>LDNC!C719</f>
        <v/>
      </c>
      <c r="D718" s="156" t="str">
        <f>LDNC!P718</f>
        <v/>
      </c>
      <c r="F718" s="156" t="str">
        <f>CASBAH!C719</f>
        <v/>
      </c>
      <c r="G718" s="156" t="str">
        <f>CASBAH!P718</f>
        <v/>
      </c>
    </row>
    <row r="719" spans="3:7">
      <c r="C719" s="156" t="str">
        <f>LDNC!C719</f>
        <v/>
      </c>
      <c r="D719" s="156" t="str">
        <f>LDNC!P720</f>
        <v/>
      </c>
      <c r="F719" s="156" t="str">
        <f>CASBAH!C719</f>
        <v/>
      </c>
      <c r="G719" s="156" t="str">
        <f>CASBAH!P720</f>
        <v/>
      </c>
    </row>
    <row r="720" spans="3:7">
      <c r="C720" s="156"/>
      <c r="D720" s="156"/>
      <c r="F720" s="156"/>
      <c r="G720" s="156"/>
    </row>
    <row r="721" spans="3:7">
      <c r="C721" s="156"/>
      <c r="D721" s="156"/>
      <c r="F721" s="156"/>
      <c r="G721" s="156"/>
    </row>
    <row r="722" spans="3:7">
      <c r="C722" s="156" t="str">
        <f>LDNC!C723</f>
        <v/>
      </c>
      <c r="D722" s="156" t="str">
        <f>LDNC!P722</f>
        <v/>
      </c>
      <c r="F722" s="156" t="str">
        <f>CASBAH!C723</f>
        <v/>
      </c>
      <c r="G722" s="156" t="str">
        <f>CASBAH!P722</f>
        <v/>
      </c>
    </row>
    <row r="723" spans="3:7">
      <c r="C723" s="156" t="str">
        <f>LDNC!C723</f>
        <v/>
      </c>
      <c r="D723" s="156" t="str">
        <f>LDNC!P724</f>
        <v/>
      </c>
      <c r="F723" s="156" t="str">
        <f>CASBAH!C723</f>
        <v/>
      </c>
      <c r="G723" s="156" t="str">
        <f>CASBAH!P724</f>
        <v/>
      </c>
    </row>
    <row r="724" spans="3:7">
      <c r="C724" s="156"/>
      <c r="D724" s="156"/>
      <c r="F724" s="156"/>
      <c r="G724" s="156"/>
    </row>
    <row r="725" spans="3:7">
      <c r="C725" s="156"/>
      <c r="D725" s="156"/>
      <c r="F725" s="156"/>
      <c r="G725" s="156"/>
    </row>
    <row r="726" spans="3:7">
      <c r="C726" s="156" t="str">
        <f>LDNC!C727</f>
        <v/>
      </c>
      <c r="D726" s="156" t="str">
        <f>LDNC!P726</f>
        <v/>
      </c>
      <c r="F726" s="156" t="str">
        <f>CASBAH!C727</f>
        <v/>
      </c>
      <c r="G726" s="156" t="str">
        <f>CASBAH!P726</f>
        <v/>
      </c>
    </row>
    <row r="727" spans="3:7">
      <c r="C727" s="156" t="str">
        <f>LDNC!C727</f>
        <v/>
      </c>
      <c r="D727" s="156" t="str">
        <f>LDNC!P728</f>
        <v/>
      </c>
      <c r="F727" s="156" t="str">
        <f>CASBAH!C727</f>
        <v/>
      </c>
      <c r="G727" s="156" t="str">
        <f>CASBAH!P728</f>
        <v/>
      </c>
    </row>
    <row r="728" spans="3:7">
      <c r="C728" s="156"/>
      <c r="D728" s="156"/>
      <c r="F728" s="156"/>
      <c r="G728" s="156"/>
    </row>
    <row r="729" spans="3:7">
      <c r="C729" s="156"/>
      <c r="D729" s="156"/>
      <c r="F729" s="156"/>
      <c r="G729" s="156"/>
    </row>
    <row r="730" spans="3:7">
      <c r="C730" s="156" t="str">
        <f>LDNC!C731</f>
        <v/>
      </c>
      <c r="D730" s="156" t="str">
        <f>LDNC!P730</f>
        <v/>
      </c>
      <c r="F730" s="156" t="str">
        <f>CASBAH!C731</f>
        <v/>
      </c>
      <c r="G730" s="156" t="str">
        <f>CASBAH!P730</f>
        <v/>
      </c>
    </row>
    <row r="731" spans="3:7">
      <c r="C731" s="156" t="str">
        <f>LDNC!C731</f>
        <v/>
      </c>
      <c r="D731" s="156" t="str">
        <f>LDNC!P732</f>
        <v/>
      </c>
      <c r="F731" s="156" t="str">
        <f>CASBAH!C731</f>
        <v/>
      </c>
      <c r="G731" s="156" t="str">
        <f>CASBAH!P732</f>
        <v/>
      </c>
    </row>
    <row r="732" spans="3:7">
      <c r="C732" s="156"/>
      <c r="D732" s="156"/>
      <c r="F732" s="156"/>
      <c r="G732" s="156"/>
    </row>
    <row r="733" spans="3:7">
      <c r="C733" s="156"/>
      <c r="D733" s="156"/>
      <c r="F733" s="156"/>
      <c r="G733" s="156"/>
    </row>
    <row r="734" spans="3:7">
      <c r="C734" s="156" t="str">
        <f>LDNC!C735</f>
        <v/>
      </c>
      <c r="D734" s="156" t="str">
        <f>LDNC!P734</f>
        <v/>
      </c>
      <c r="F734" s="156" t="str">
        <f>CASBAH!C735</f>
        <v/>
      </c>
      <c r="G734" s="156" t="str">
        <f>CASBAH!P734</f>
        <v/>
      </c>
    </row>
    <row r="735" spans="3:7">
      <c r="C735" s="156" t="str">
        <f>LDNC!C735</f>
        <v/>
      </c>
      <c r="D735" s="156" t="str">
        <f>LDNC!P736</f>
        <v/>
      </c>
      <c r="F735" s="156" t="str">
        <f>CASBAH!C735</f>
        <v/>
      </c>
      <c r="G735" s="156" t="str">
        <f>CASBAH!P736</f>
        <v/>
      </c>
    </row>
    <row r="736" spans="3:7">
      <c r="C736" s="156"/>
      <c r="D736" s="156"/>
      <c r="F736" s="156"/>
      <c r="G736" s="156"/>
    </row>
    <row r="737" spans="3:7">
      <c r="C737" s="156"/>
      <c r="D737" s="156"/>
      <c r="F737" s="156"/>
      <c r="G737" s="156"/>
    </row>
    <row r="738" spans="3:7">
      <c r="C738" s="156" t="str">
        <f>LDNC!C739</f>
        <v/>
      </c>
      <c r="D738" s="156" t="str">
        <f>LDNC!P738</f>
        <v/>
      </c>
      <c r="F738" s="156" t="str">
        <f>CASBAH!C739</f>
        <v/>
      </c>
      <c r="G738" s="156" t="str">
        <f>CASBAH!P738</f>
        <v/>
      </c>
    </row>
    <row r="739" spans="3:7">
      <c r="C739" s="156" t="str">
        <f>LDNC!C739</f>
        <v/>
      </c>
      <c r="D739" s="156" t="str">
        <f>LDNC!P740</f>
        <v/>
      </c>
      <c r="F739" s="156" t="str">
        <f>CASBAH!C739</f>
        <v/>
      </c>
      <c r="G739" s="156" t="str">
        <f>CASBAH!P740</f>
        <v/>
      </c>
    </row>
    <row r="740" spans="3:7">
      <c r="C740" s="156"/>
      <c r="D740" s="156"/>
      <c r="F740" s="156"/>
      <c r="G740" s="156"/>
    </row>
    <row r="741" spans="3:7">
      <c r="C741" s="156"/>
      <c r="D741" s="156"/>
      <c r="F741" s="156"/>
      <c r="G741" s="156"/>
    </row>
    <row r="742" spans="3:7">
      <c r="C742" s="156" t="str">
        <f>LDNC!C743</f>
        <v/>
      </c>
      <c r="D742" s="156" t="str">
        <f>LDNC!P742</f>
        <v/>
      </c>
      <c r="F742" s="156" t="str">
        <f>CASBAH!C743</f>
        <v/>
      </c>
      <c r="G742" s="156" t="str">
        <f>CASBAH!P742</f>
        <v/>
      </c>
    </row>
    <row r="743" spans="3:7">
      <c r="C743" s="156" t="str">
        <f>LDNC!C743</f>
        <v/>
      </c>
      <c r="D743" s="156" t="str">
        <f>LDNC!P744</f>
        <v/>
      </c>
      <c r="F743" s="156" t="str">
        <f>CASBAH!C743</f>
        <v/>
      </c>
      <c r="G743" s="156" t="str">
        <f>CASBAH!P744</f>
        <v/>
      </c>
    </row>
    <row r="744" spans="3:7">
      <c r="C744" s="156"/>
      <c r="D744" s="156"/>
      <c r="F744" s="156"/>
      <c r="G744" s="156"/>
    </row>
    <row r="745" spans="3:7">
      <c r="C745" s="156"/>
      <c r="D745" s="156"/>
      <c r="F745" s="156"/>
      <c r="G745" s="156"/>
    </row>
    <row r="746" spans="3:7">
      <c r="C746" s="156" t="str">
        <f>LDNC!C747</f>
        <v/>
      </c>
      <c r="D746" s="156" t="str">
        <f>LDNC!P746</f>
        <v/>
      </c>
      <c r="F746" s="156" t="str">
        <f>CASBAH!C747</f>
        <v/>
      </c>
      <c r="G746" s="156" t="str">
        <f>CASBAH!P746</f>
        <v/>
      </c>
    </row>
    <row r="747" spans="3:7">
      <c r="C747" s="156" t="str">
        <f>LDNC!C747</f>
        <v/>
      </c>
      <c r="D747" s="156" t="str">
        <f>LDNC!P748</f>
        <v/>
      </c>
      <c r="F747" s="156" t="str">
        <f>CASBAH!C747</f>
        <v/>
      </c>
      <c r="G747" s="156" t="str">
        <f>CASBAH!P748</f>
        <v/>
      </c>
    </row>
    <row r="748" spans="3:7">
      <c r="C748" s="156"/>
      <c r="D748" s="156"/>
      <c r="F748" s="156"/>
      <c r="G748" s="156"/>
    </row>
    <row r="749" spans="3:7">
      <c r="C749" s="156"/>
      <c r="D749" s="156"/>
      <c r="F749" s="156"/>
      <c r="G749" s="156"/>
    </row>
    <row r="750" spans="3:7">
      <c r="C750" s="156" t="str">
        <f>LDNC!C751</f>
        <v/>
      </c>
      <c r="D750" s="156" t="str">
        <f>LDNC!P750</f>
        <v/>
      </c>
      <c r="F750" s="156" t="str">
        <f>CASBAH!C751</f>
        <v/>
      </c>
      <c r="G750" s="156" t="str">
        <f>CASBAH!P750</f>
        <v/>
      </c>
    </row>
    <row r="751" spans="3:7">
      <c r="C751" s="156" t="str">
        <f>LDNC!C751</f>
        <v/>
      </c>
      <c r="D751" s="156" t="str">
        <f>LDNC!P752</f>
        <v/>
      </c>
      <c r="F751" s="156" t="str">
        <f>CASBAH!C751</f>
        <v/>
      </c>
      <c r="G751" s="156" t="str">
        <f>CASBAH!P752</f>
        <v/>
      </c>
    </row>
    <row r="752" spans="3:7">
      <c r="C752" s="156"/>
      <c r="D752" s="156"/>
      <c r="F752" s="156"/>
      <c r="G752" s="156"/>
    </row>
    <row r="753" spans="3:7">
      <c r="C753" s="156"/>
      <c r="D753" s="156"/>
      <c r="F753" s="156"/>
      <c r="G753" s="156"/>
    </row>
    <row r="754" spans="3:7">
      <c r="C754" s="156" t="str">
        <f>LDNC!C755</f>
        <v/>
      </c>
      <c r="D754" s="156" t="str">
        <f>LDNC!P754</f>
        <v/>
      </c>
      <c r="F754" s="156" t="str">
        <f>CASBAH!C755</f>
        <v/>
      </c>
      <c r="G754" s="156" t="str">
        <f>CASBAH!P754</f>
        <v/>
      </c>
    </row>
    <row r="755" spans="3:7">
      <c r="C755" s="156" t="str">
        <f>LDNC!C755</f>
        <v/>
      </c>
      <c r="D755" s="156" t="str">
        <f>LDNC!P756</f>
        <v/>
      </c>
      <c r="F755" s="156" t="str">
        <f>CASBAH!C755</f>
        <v/>
      </c>
      <c r="G755" s="156" t="str">
        <f>CASBAH!P756</f>
        <v/>
      </c>
    </row>
    <row r="756" spans="3:7">
      <c r="C756" s="156"/>
      <c r="D756" s="156"/>
      <c r="F756" s="156"/>
      <c r="G756" s="156"/>
    </row>
    <row r="757" spans="3:7">
      <c r="C757" s="156"/>
      <c r="D757" s="156"/>
      <c r="F757" s="156"/>
      <c r="G757" s="156"/>
    </row>
    <row r="758" spans="3:7">
      <c r="C758" s="156" t="str">
        <f>LDNC!C759</f>
        <v/>
      </c>
      <c r="D758" s="156" t="str">
        <f>LDNC!P758</f>
        <v/>
      </c>
      <c r="F758" s="156" t="str">
        <f>CASBAH!C759</f>
        <v/>
      </c>
      <c r="G758" s="156" t="str">
        <f>CASBAH!P758</f>
        <v/>
      </c>
    </row>
    <row r="759" spans="3:7">
      <c r="C759" s="156" t="str">
        <f>LDNC!C759</f>
        <v/>
      </c>
      <c r="D759" s="156" t="str">
        <f>LDNC!P760</f>
        <v/>
      </c>
      <c r="F759" s="156" t="str">
        <f>CASBAH!C759</f>
        <v/>
      </c>
      <c r="G759" s="156" t="str">
        <f>CASBAH!P760</f>
        <v/>
      </c>
    </row>
    <row r="760" spans="3:7">
      <c r="C760" s="156"/>
      <c r="D760" s="156"/>
      <c r="F760" s="156"/>
      <c r="G760" s="156"/>
    </row>
    <row r="761" spans="3:7">
      <c r="C761" s="156"/>
      <c r="D761" s="156"/>
      <c r="F761" s="156"/>
      <c r="G761" s="156"/>
    </row>
    <row r="762" spans="3:7">
      <c r="C762" s="156" t="str">
        <f>LDNC!C763</f>
        <v/>
      </c>
      <c r="D762" s="156" t="str">
        <f>LDNC!P762</f>
        <v/>
      </c>
      <c r="F762" s="156" t="str">
        <f>CASBAH!C763</f>
        <v/>
      </c>
      <c r="G762" s="156" t="str">
        <f>CASBAH!P762</f>
        <v/>
      </c>
    </row>
    <row r="763" spans="3:7">
      <c r="C763" s="156" t="str">
        <f>LDNC!C763</f>
        <v/>
      </c>
      <c r="D763" s="156" t="str">
        <f>LDNC!P764</f>
        <v/>
      </c>
      <c r="F763" s="156" t="str">
        <f>CASBAH!C763</f>
        <v/>
      </c>
      <c r="G763" s="156" t="str">
        <f>CASBAH!P764</f>
        <v/>
      </c>
    </row>
    <row r="764" spans="3:7">
      <c r="C764" s="156"/>
      <c r="D764" s="156"/>
      <c r="F764" s="156"/>
      <c r="G764" s="156"/>
    </row>
    <row r="765" spans="3:7">
      <c r="C765" s="156"/>
      <c r="D765" s="156"/>
      <c r="F765" s="156"/>
      <c r="G765" s="156"/>
    </row>
    <row r="766" spans="3:7">
      <c r="C766" s="156" t="str">
        <f>LDNC!C767</f>
        <v/>
      </c>
      <c r="D766" s="156" t="str">
        <f>LDNC!P766</f>
        <v/>
      </c>
      <c r="F766" s="156" t="str">
        <f>CASBAH!C767</f>
        <v/>
      </c>
      <c r="G766" s="156" t="str">
        <f>CASBAH!P766</f>
        <v/>
      </c>
    </row>
    <row r="767" spans="3:7">
      <c r="C767" s="156" t="str">
        <f>LDNC!C767</f>
        <v/>
      </c>
      <c r="D767" s="156" t="str">
        <f>LDNC!P768</f>
        <v/>
      </c>
      <c r="F767" s="156" t="str">
        <f>CASBAH!C767</f>
        <v/>
      </c>
      <c r="G767" s="156" t="str">
        <f>CASBAH!P768</f>
        <v/>
      </c>
    </row>
    <row r="768" spans="3:7">
      <c r="C768" s="156"/>
      <c r="D768" s="156"/>
      <c r="F768" s="156"/>
      <c r="G768" s="156"/>
    </row>
    <row r="769" spans="3:7">
      <c r="C769" s="156"/>
      <c r="D769" s="156"/>
      <c r="F769" s="156"/>
      <c r="G769" s="156"/>
    </row>
    <row r="770" spans="3:7">
      <c r="C770" s="156" t="str">
        <f>LDNC!C771</f>
        <v/>
      </c>
      <c r="D770" s="156" t="str">
        <f>LDNC!P770</f>
        <v/>
      </c>
      <c r="F770" s="156" t="str">
        <f>CASBAH!C771</f>
        <v/>
      </c>
      <c r="G770" s="156" t="str">
        <f>CASBAH!P770</f>
        <v/>
      </c>
    </row>
    <row r="771" spans="3:7">
      <c r="C771" s="156" t="str">
        <f>LDNC!C771</f>
        <v/>
      </c>
      <c r="D771" s="156" t="str">
        <f>LDNC!P772</f>
        <v/>
      </c>
      <c r="F771" s="156" t="str">
        <f>CASBAH!C771</f>
        <v/>
      </c>
      <c r="G771" s="156" t="str">
        <f>CASBAH!P772</f>
        <v/>
      </c>
    </row>
    <row r="772" spans="3:7">
      <c r="C772" s="156"/>
      <c r="D772" s="156"/>
      <c r="F772" s="156"/>
      <c r="G772" s="156"/>
    </row>
    <row r="773" spans="3:7">
      <c r="C773" s="156"/>
      <c r="D773" s="156"/>
      <c r="F773" s="156"/>
      <c r="G773" s="156"/>
    </row>
    <row r="774" spans="3:7">
      <c r="C774" s="156" t="str">
        <f>LDNC!C775</f>
        <v/>
      </c>
      <c r="D774" s="156" t="str">
        <f>LDNC!P774</f>
        <v/>
      </c>
      <c r="F774" s="156" t="str">
        <f>CASBAH!C775</f>
        <v/>
      </c>
      <c r="G774" s="156" t="str">
        <f>CASBAH!P774</f>
        <v/>
      </c>
    </row>
    <row r="775" spans="3:7">
      <c r="C775" s="156" t="str">
        <f>LDNC!C775</f>
        <v/>
      </c>
      <c r="D775" s="156" t="str">
        <f>LDNC!P776</f>
        <v/>
      </c>
      <c r="F775" s="156" t="str">
        <f>CASBAH!C775</f>
        <v/>
      </c>
      <c r="G775" s="156" t="str">
        <f>CASBAH!P776</f>
        <v/>
      </c>
    </row>
    <row r="776" spans="3:7">
      <c r="C776" s="156"/>
      <c r="D776" s="156"/>
      <c r="F776" s="156"/>
      <c r="G776" s="156"/>
    </row>
    <row r="777" spans="3:7">
      <c r="C777" s="156"/>
      <c r="D777" s="156"/>
      <c r="F777" s="156"/>
      <c r="G777" s="156"/>
    </row>
    <row r="778" spans="3:7">
      <c r="C778" s="156" t="str">
        <f>LDNC!C779</f>
        <v/>
      </c>
      <c r="D778" s="156" t="str">
        <f>LDNC!P778</f>
        <v/>
      </c>
      <c r="F778" s="156" t="str">
        <f>CASBAH!C779</f>
        <v/>
      </c>
      <c r="G778" s="156" t="str">
        <f>CASBAH!P778</f>
        <v/>
      </c>
    </row>
    <row r="779" spans="3:7">
      <c r="C779" s="156" t="str">
        <f>LDNC!C779</f>
        <v/>
      </c>
      <c r="D779" s="156" t="str">
        <f>LDNC!P780</f>
        <v/>
      </c>
      <c r="F779" s="156" t="str">
        <f>CASBAH!C779</f>
        <v/>
      </c>
      <c r="G779" s="156" t="str">
        <f>CASBAH!P780</f>
        <v/>
      </c>
    </row>
    <row r="780" spans="3:7">
      <c r="C780" s="156"/>
      <c r="D780" s="156"/>
      <c r="F780" s="156"/>
      <c r="G780" s="156"/>
    </row>
    <row r="781" spans="3:7">
      <c r="C781" s="156"/>
      <c r="D781" s="156"/>
      <c r="F781" s="156"/>
      <c r="G781" s="156"/>
    </row>
    <row r="782" spans="3:7">
      <c r="C782" s="156" t="str">
        <f>LDNC!C783</f>
        <v/>
      </c>
      <c r="D782" s="156" t="str">
        <f>LDNC!P782</f>
        <v/>
      </c>
      <c r="F782" s="156" t="str">
        <f>CASBAH!C783</f>
        <v/>
      </c>
      <c r="G782" s="156" t="str">
        <f>CASBAH!P782</f>
        <v/>
      </c>
    </row>
    <row r="783" spans="3:7">
      <c r="C783" s="156" t="str">
        <f>LDNC!C783</f>
        <v/>
      </c>
      <c r="D783" s="156" t="str">
        <f>LDNC!P784</f>
        <v/>
      </c>
      <c r="F783" s="156" t="str">
        <f>CASBAH!C783</f>
        <v/>
      </c>
      <c r="G783" s="156" t="str">
        <f>CASBAH!P784</f>
        <v/>
      </c>
    </row>
    <row r="784" spans="3:7">
      <c r="C784" s="156"/>
      <c r="D784" s="156"/>
      <c r="F784" s="156"/>
      <c r="G784" s="156"/>
    </row>
    <row r="785" spans="3:7">
      <c r="C785" s="156"/>
      <c r="D785" s="156"/>
      <c r="F785" s="156"/>
      <c r="G785" s="156"/>
    </row>
    <row r="786" spans="3:7">
      <c r="C786" s="156" t="str">
        <f>LDNC!C787</f>
        <v/>
      </c>
      <c r="D786" s="156" t="str">
        <f>LDNC!P786</f>
        <v/>
      </c>
      <c r="F786" s="156" t="str">
        <f>CASBAH!C787</f>
        <v/>
      </c>
      <c r="G786" s="156" t="str">
        <f>CASBAH!P786</f>
        <v/>
      </c>
    </row>
    <row r="787" spans="3:7">
      <c r="C787" s="156" t="str">
        <f>LDNC!C787</f>
        <v/>
      </c>
      <c r="D787" s="156" t="str">
        <f>LDNC!P788</f>
        <v/>
      </c>
      <c r="F787" s="156" t="str">
        <f>CASBAH!C787</f>
        <v/>
      </c>
      <c r="G787" s="156" t="str">
        <f>CASBAH!P788</f>
        <v/>
      </c>
    </row>
    <row r="788" spans="3:7">
      <c r="C788" s="156"/>
      <c r="D788" s="156"/>
      <c r="F788" s="156"/>
      <c r="G788" s="156"/>
    </row>
    <row r="789" spans="3:7">
      <c r="C789" s="156"/>
      <c r="D789" s="156"/>
      <c r="F789" s="156"/>
      <c r="G789" s="156"/>
    </row>
    <row r="790" spans="3:7">
      <c r="C790" s="156" t="str">
        <f>LDNC!C791</f>
        <v/>
      </c>
      <c r="D790" s="156" t="str">
        <f>LDNC!P790</f>
        <v/>
      </c>
      <c r="F790" s="156" t="str">
        <f>CASBAH!C791</f>
        <v/>
      </c>
      <c r="G790" s="156" t="str">
        <f>CASBAH!P790</f>
        <v/>
      </c>
    </row>
    <row r="791" spans="3:7">
      <c r="C791" s="156" t="str">
        <f>LDNC!C791</f>
        <v/>
      </c>
      <c r="D791" s="156" t="str">
        <f>LDNC!P792</f>
        <v/>
      </c>
      <c r="F791" s="156" t="str">
        <f>CASBAH!C791</f>
        <v/>
      </c>
      <c r="G791" s="156" t="str">
        <f>CASBAH!P792</f>
        <v/>
      </c>
    </row>
    <row r="792" spans="3:7">
      <c r="C792" s="156"/>
      <c r="D792" s="156"/>
      <c r="F792" s="156"/>
      <c r="G792" s="156"/>
    </row>
    <row r="793" spans="3:7">
      <c r="C793" s="156"/>
      <c r="D793" s="156"/>
      <c r="F793" s="156"/>
      <c r="G793" s="156"/>
    </row>
    <row r="794" spans="3:7">
      <c r="C794" s="156" t="str">
        <f>LDNC!C795</f>
        <v/>
      </c>
      <c r="D794" s="156" t="str">
        <f>LDNC!P794</f>
        <v/>
      </c>
      <c r="F794" s="156" t="str">
        <f>CASBAH!C795</f>
        <v/>
      </c>
      <c r="G794" s="156" t="str">
        <f>CASBAH!P794</f>
        <v/>
      </c>
    </row>
    <row r="795" spans="3:7">
      <c r="C795" s="156" t="str">
        <f>LDNC!C795</f>
        <v/>
      </c>
      <c r="D795" s="156" t="str">
        <f>LDNC!P796</f>
        <v/>
      </c>
      <c r="F795" s="156" t="str">
        <f>CASBAH!C795</f>
        <v/>
      </c>
      <c r="G795" s="156" t="str">
        <f>CASBAH!P796</f>
        <v/>
      </c>
    </row>
    <row r="796" spans="3:7">
      <c r="C796" s="156"/>
      <c r="D796" s="156"/>
      <c r="F796" s="156"/>
      <c r="G796" s="156"/>
    </row>
    <row r="797" spans="3:7">
      <c r="C797" s="156"/>
      <c r="D797" s="156"/>
      <c r="F797" s="156"/>
      <c r="G797" s="156"/>
    </row>
    <row r="798" spans="3:7">
      <c r="C798" s="156" t="str">
        <f>LDNC!C799</f>
        <v/>
      </c>
      <c r="D798" s="156" t="str">
        <f>LDNC!P798</f>
        <v/>
      </c>
      <c r="F798" s="156" t="str">
        <f>CASBAH!C799</f>
        <v/>
      </c>
      <c r="G798" s="156" t="str">
        <f>CASBAH!P798</f>
        <v/>
      </c>
    </row>
    <row r="799" spans="3:7">
      <c r="C799" s="156" t="str">
        <f>LDNC!C799</f>
        <v/>
      </c>
      <c r="D799" s="156" t="str">
        <f>LDNC!P800</f>
        <v/>
      </c>
      <c r="F799" s="156" t="str">
        <f>CASBAH!C799</f>
        <v/>
      </c>
      <c r="G799" s="156" t="str">
        <f>CASBAH!P800</f>
        <v/>
      </c>
    </row>
    <row r="800" spans="3:7">
      <c r="C800" s="156"/>
      <c r="D800" s="156"/>
      <c r="F800" s="156"/>
      <c r="G800" s="156"/>
    </row>
    <row r="801" spans="3:7">
      <c r="C801" s="156"/>
      <c r="D801" s="156"/>
      <c r="F801" s="156"/>
      <c r="G801" s="156"/>
    </row>
    <row r="802" spans="3:7">
      <c r="C802" s="156" t="str">
        <f>LDNC!C803</f>
        <v/>
      </c>
      <c r="D802" s="156" t="str">
        <f>LDNC!P802</f>
        <v/>
      </c>
      <c r="F802" s="156" t="str">
        <f>CASBAH!C803</f>
        <v/>
      </c>
      <c r="G802" s="156" t="str">
        <f>CASBAH!P802</f>
        <v/>
      </c>
    </row>
    <row r="803" spans="3:7">
      <c r="C803" s="156" t="str">
        <f>LDNC!C803</f>
        <v/>
      </c>
      <c r="D803" s="156" t="str">
        <f>LDNC!P804</f>
        <v/>
      </c>
      <c r="F803" s="156" t="str">
        <f>CASBAH!C803</f>
        <v/>
      </c>
      <c r="G803" s="156" t="str">
        <f>CASBAH!P804</f>
        <v/>
      </c>
    </row>
    <row r="804" spans="3:7">
      <c r="C804" s="156"/>
      <c r="D804" s="156"/>
      <c r="F804" s="156"/>
      <c r="G804" s="156"/>
    </row>
    <row r="805" spans="3:7">
      <c r="C805" s="156"/>
      <c r="D805" s="156"/>
      <c r="F805" s="156"/>
      <c r="G805" s="156"/>
    </row>
    <row r="806" spans="3:7">
      <c r="C806" s="156" t="str">
        <f>LDNC!C807</f>
        <v/>
      </c>
      <c r="D806" s="156" t="str">
        <f>LDNC!P806</f>
        <v/>
      </c>
      <c r="F806" s="156" t="str">
        <f>CASBAH!C807</f>
        <v/>
      </c>
      <c r="G806" s="156" t="str">
        <f>CASBAH!P806</f>
        <v/>
      </c>
    </row>
    <row r="807" spans="3:7">
      <c r="C807" s="156" t="str">
        <f>LDNC!C807</f>
        <v/>
      </c>
      <c r="D807" s="156" t="str">
        <f>LDNC!P808</f>
        <v/>
      </c>
      <c r="F807" s="156" t="str">
        <f>CASBAH!C807</f>
        <v/>
      </c>
      <c r="G807" s="156" t="str">
        <f>CASBAH!P808</f>
        <v/>
      </c>
    </row>
    <row r="808" spans="3:7">
      <c r="C808" s="156"/>
      <c r="D808" s="156"/>
      <c r="F808" s="156"/>
      <c r="G808" s="156"/>
    </row>
    <row r="809" spans="3:7">
      <c r="C809" s="156"/>
      <c r="D809" s="156"/>
      <c r="F809" s="156"/>
      <c r="G809" s="156"/>
    </row>
    <row r="810" spans="3:7">
      <c r="C810" s="156" t="str">
        <f>LDNC!C811</f>
        <v/>
      </c>
      <c r="D810" s="156" t="str">
        <f>LDNC!P810</f>
        <v/>
      </c>
      <c r="F810" s="156" t="str">
        <f>CASBAH!C811</f>
        <v/>
      </c>
      <c r="G810" s="156" t="str">
        <f>CASBAH!P810</f>
        <v/>
      </c>
    </row>
    <row r="811" spans="3:7">
      <c r="C811" s="156" t="str">
        <f>LDNC!C811</f>
        <v/>
      </c>
      <c r="D811" s="156" t="str">
        <f>LDNC!P812</f>
        <v/>
      </c>
      <c r="F811" s="156" t="str">
        <f>CASBAH!C811</f>
        <v/>
      </c>
      <c r="G811" s="156" t="str">
        <f>CASBAH!P812</f>
        <v/>
      </c>
    </row>
    <row r="812" spans="3:7">
      <c r="C812" s="156"/>
      <c r="D812" s="156"/>
      <c r="F812" s="156"/>
      <c r="G812" s="156"/>
    </row>
    <row r="813" spans="3:7">
      <c r="C813" s="156"/>
      <c r="D813" s="156"/>
      <c r="F813" s="156"/>
      <c r="G813" s="156"/>
    </row>
    <row r="814" spans="3:7">
      <c r="C814" s="156" t="str">
        <f>LDNC!C815</f>
        <v/>
      </c>
      <c r="D814" s="156" t="str">
        <f>LDNC!P814</f>
        <v/>
      </c>
      <c r="F814" s="156" t="str">
        <f>CASBAH!C815</f>
        <v/>
      </c>
      <c r="G814" s="156" t="str">
        <f>CASBAH!P814</f>
        <v/>
      </c>
    </row>
    <row r="815" spans="3:7">
      <c r="C815" s="156" t="str">
        <f>LDNC!C815</f>
        <v/>
      </c>
      <c r="D815" s="156" t="str">
        <f>LDNC!P816</f>
        <v/>
      </c>
      <c r="F815" s="156" t="str">
        <f>CASBAH!C815</f>
        <v/>
      </c>
      <c r="G815" s="156" t="str">
        <f>CASBAH!P816</f>
        <v/>
      </c>
    </row>
    <row r="816" spans="3:7">
      <c r="C816" s="156"/>
      <c r="D816" s="156"/>
      <c r="F816" s="156"/>
      <c r="G816" s="156"/>
    </row>
    <row r="817" spans="3:7">
      <c r="C817" s="156"/>
      <c r="D817" s="156"/>
      <c r="F817" s="156"/>
      <c r="G817" s="156"/>
    </row>
    <row r="818" spans="3:7">
      <c r="C818" s="156" t="str">
        <f>LDNC!C819</f>
        <v/>
      </c>
      <c r="D818" s="156" t="str">
        <f>LDNC!P818</f>
        <v/>
      </c>
      <c r="F818" s="156" t="str">
        <f>CASBAH!C819</f>
        <v/>
      </c>
      <c r="G818" s="156" t="str">
        <f>CASBAH!P818</f>
        <v/>
      </c>
    </row>
    <row r="819" spans="3:7">
      <c r="C819" s="156" t="str">
        <f>LDNC!C819</f>
        <v/>
      </c>
      <c r="D819" s="156" t="str">
        <f>LDNC!P820</f>
        <v/>
      </c>
      <c r="F819" s="156" t="str">
        <f>CASBAH!C819</f>
        <v/>
      </c>
      <c r="G819" s="156" t="str">
        <f>CASBAH!P820</f>
        <v/>
      </c>
    </row>
    <row r="820" spans="3:7">
      <c r="C820" s="156"/>
      <c r="D820" s="156"/>
      <c r="F820" s="156"/>
      <c r="G820" s="156"/>
    </row>
    <row r="821" spans="3:7">
      <c r="C821" s="156"/>
      <c r="D821" s="156"/>
      <c r="F821" s="156"/>
      <c r="G821" s="156"/>
    </row>
    <row r="822" spans="3:7">
      <c r="C822" s="156" t="str">
        <f>LDNC!C823</f>
        <v/>
      </c>
      <c r="D822" s="156" t="str">
        <f>LDNC!P822</f>
        <v/>
      </c>
      <c r="F822" s="156" t="str">
        <f>CASBAH!C823</f>
        <v/>
      </c>
      <c r="G822" s="156" t="str">
        <f>CASBAH!P822</f>
        <v/>
      </c>
    </row>
    <row r="823" spans="3:7">
      <c r="C823" s="156" t="str">
        <f>LDNC!C823</f>
        <v/>
      </c>
      <c r="D823" s="156" t="str">
        <f>LDNC!P824</f>
        <v/>
      </c>
      <c r="F823" s="156" t="str">
        <f>CASBAH!C823</f>
        <v/>
      </c>
      <c r="G823" s="156" t="str">
        <f>CASBAH!P824</f>
        <v/>
      </c>
    </row>
    <row r="824" spans="3:7">
      <c r="C824" s="156"/>
      <c r="D824" s="156"/>
      <c r="F824" s="156"/>
      <c r="G824" s="156"/>
    </row>
    <row r="825" spans="3:7">
      <c r="C825" s="156"/>
      <c r="D825" s="156"/>
      <c r="F825" s="156"/>
      <c r="G825" s="156"/>
    </row>
    <row r="826" spans="3:7">
      <c r="C826" s="156" t="str">
        <f>LDNC!C827</f>
        <v/>
      </c>
      <c r="D826" s="156" t="str">
        <f>LDNC!P826</f>
        <v/>
      </c>
      <c r="F826" s="156" t="str">
        <f>CASBAH!C827</f>
        <v/>
      </c>
      <c r="G826" s="156" t="str">
        <f>CASBAH!P826</f>
        <v/>
      </c>
    </row>
    <row r="827" spans="3:7">
      <c r="C827" s="156" t="str">
        <f>LDNC!C827</f>
        <v/>
      </c>
      <c r="D827" s="156" t="str">
        <f>LDNC!P828</f>
        <v/>
      </c>
      <c r="F827" s="156" t="str">
        <f>CASBAH!C827</f>
        <v/>
      </c>
      <c r="G827" s="156" t="str">
        <f>CASBAH!P828</f>
        <v/>
      </c>
    </row>
    <row r="828" spans="3:7">
      <c r="C828" s="156"/>
      <c r="D828" s="156"/>
      <c r="F828" s="156"/>
      <c r="G828" s="156"/>
    </row>
    <row r="829" spans="3:7">
      <c r="C829" s="156"/>
      <c r="D829" s="156"/>
      <c r="F829" s="156"/>
      <c r="G829" s="156"/>
    </row>
    <row r="830" spans="3:7">
      <c r="C830" s="156" t="str">
        <f>LDNC!C831</f>
        <v/>
      </c>
      <c r="D830" s="156" t="str">
        <f>LDNC!P830</f>
        <v/>
      </c>
      <c r="F830" s="156" t="str">
        <f>CASBAH!C831</f>
        <v/>
      </c>
      <c r="G830" s="156" t="str">
        <f>CASBAH!P830</f>
        <v/>
      </c>
    </row>
    <row r="831" spans="3:7">
      <c r="C831" s="156" t="str">
        <f>LDNC!C831</f>
        <v/>
      </c>
      <c r="D831" s="156" t="str">
        <f>LDNC!P832</f>
        <v/>
      </c>
      <c r="F831" s="156" t="str">
        <f>CASBAH!C831</f>
        <v/>
      </c>
      <c r="G831" s="156" t="str">
        <f>CASBAH!P832</f>
        <v/>
      </c>
    </row>
    <row r="832" spans="3:7">
      <c r="C832" s="156"/>
      <c r="D832" s="156"/>
      <c r="F832" s="156"/>
      <c r="G832" s="156"/>
    </row>
    <row r="833" spans="3:7">
      <c r="C833" s="156"/>
      <c r="D833" s="156"/>
      <c r="F833" s="156"/>
      <c r="G833" s="156"/>
    </row>
    <row r="834" spans="3:7">
      <c r="C834" s="156" t="str">
        <f>LDNC!C835</f>
        <v/>
      </c>
      <c r="D834" s="156" t="str">
        <f>LDNC!P834</f>
        <v/>
      </c>
      <c r="F834" s="156" t="str">
        <f>CASBAH!C835</f>
        <v/>
      </c>
      <c r="G834" s="156" t="str">
        <f>CASBAH!P834</f>
        <v/>
      </c>
    </row>
    <row r="835" spans="3:7">
      <c r="C835" s="156" t="str">
        <f>LDNC!C835</f>
        <v/>
      </c>
      <c r="D835" s="156" t="str">
        <f>LDNC!P836</f>
        <v/>
      </c>
      <c r="F835" s="156" t="str">
        <f>CASBAH!C835</f>
        <v/>
      </c>
      <c r="G835" s="156" t="str">
        <f>CASBAH!P836</f>
        <v/>
      </c>
    </row>
    <row r="836" spans="3:7">
      <c r="C836" s="156"/>
      <c r="D836" s="156"/>
      <c r="F836" s="156"/>
      <c r="G836" s="156"/>
    </row>
    <row r="837" spans="3:7">
      <c r="C837" s="156"/>
      <c r="D837" s="156"/>
      <c r="F837" s="156"/>
      <c r="G837" s="156"/>
    </row>
    <row r="838" spans="3:7">
      <c r="C838" s="156" t="str">
        <f>LDNC!C839</f>
        <v/>
      </c>
      <c r="D838" s="156" t="str">
        <f>LDNC!P838</f>
        <v/>
      </c>
      <c r="F838" s="156" t="str">
        <f>CASBAH!C839</f>
        <v/>
      </c>
      <c r="G838" s="156" t="str">
        <f>CASBAH!P838</f>
        <v/>
      </c>
    </row>
    <row r="839" spans="3:7">
      <c r="C839" s="156" t="str">
        <f>LDNC!C839</f>
        <v/>
      </c>
      <c r="D839" s="156" t="str">
        <f>LDNC!P840</f>
        <v/>
      </c>
      <c r="F839" s="156" t="str">
        <f>CASBAH!C839</f>
        <v/>
      </c>
      <c r="G839" s="156" t="str">
        <f>CASBAH!P840</f>
        <v/>
      </c>
    </row>
    <row r="840" spans="3:7">
      <c r="C840" s="156"/>
      <c r="D840" s="156"/>
      <c r="F840" s="156"/>
      <c r="G840" s="156"/>
    </row>
    <row r="841" spans="3:7">
      <c r="C841" s="156"/>
      <c r="D841" s="156"/>
      <c r="F841" s="156"/>
      <c r="G841" s="156"/>
    </row>
    <row r="842" spans="3:7">
      <c r="C842" s="156" t="str">
        <f>LDNC!C843</f>
        <v/>
      </c>
      <c r="D842" s="156" t="str">
        <f>LDNC!P842</f>
        <v/>
      </c>
      <c r="F842" s="156" t="str">
        <f>CASBAH!C843</f>
        <v/>
      </c>
      <c r="G842" s="156" t="str">
        <f>CASBAH!P842</f>
        <v/>
      </c>
    </row>
    <row r="843" spans="3:7">
      <c r="C843" s="156" t="str">
        <f>LDNC!C843</f>
        <v/>
      </c>
      <c r="D843" s="156" t="str">
        <f>LDNC!P844</f>
        <v/>
      </c>
      <c r="F843" s="156" t="str">
        <f>CASBAH!C843</f>
        <v/>
      </c>
      <c r="G843" s="156" t="str">
        <f>CASBAH!P844</f>
        <v/>
      </c>
    </row>
    <row r="844" spans="3:7">
      <c r="C844" s="156"/>
      <c r="D844" s="156"/>
      <c r="F844" s="156"/>
      <c r="G844" s="156"/>
    </row>
    <row r="845" spans="3:7">
      <c r="C845" s="156"/>
      <c r="D845" s="156"/>
      <c r="F845" s="156"/>
      <c r="G845" s="156"/>
    </row>
    <row r="846" spans="3:7">
      <c r="C846" s="156" t="str">
        <f>LDNC!C847</f>
        <v/>
      </c>
      <c r="D846" s="156" t="str">
        <f>LDNC!P846</f>
        <v/>
      </c>
      <c r="F846" s="156" t="str">
        <f>CASBAH!C847</f>
        <v/>
      </c>
      <c r="G846" s="156" t="str">
        <f>CASBAH!P846</f>
        <v/>
      </c>
    </row>
    <row r="847" spans="3:7">
      <c r="C847" s="156" t="str">
        <f>LDNC!C847</f>
        <v/>
      </c>
      <c r="D847" s="156" t="str">
        <f>LDNC!P848</f>
        <v/>
      </c>
      <c r="F847" s="156" t="str">
        <f>CASBAH!C847</f>
        <v/>
      </c>
      <c r="G847" s="156" t="str">
        <f>CASBAH!P848</f>
        <v/>
      </c>
    </row>
    <row r="848" spans="3:7">
      <c r="C848" s="156"/>
      <c r="D848" s="156"/>
      <c r="F848" s="156"/>
      <c r="G848" s="156"/>
    </row>
    <row r="849" spans="3:7">
      <c r="C849" s="156"/>
      <c r="D849" s="156"/>
      <c r="F849" s="156"/>
      <c r="G849" s="156"/>
    </row>
    <row r="850" spans="3:7">
      <c r="C850" s="156" t="str">
        <f>LDNC!C851</f>
        <v/>
      </c>
      <c r="D850" s="156" t="str">
        <f>LDNC!P850</f>
        <v/>
      </c>
      <c r="F850" s="156" t="str">
        <f>CASBAH!C851</f>
        <v/>
      </c>
      <c r="G850" s="156" t="str">
        <f>CASBAH!P850</f>
        <v/>
      </c>
    </row>
    <row r="851" spans="3:7">
      <c r="C851" s="156" t="str">
        <f>LDNC!C851</f>
        <v/>
      </c>
      <c r="D851" s="156" t="str">
        <f>LDNC!P852</f>
        <v/>
      </c>
      <c r="F851" s="156" t="str">
        <f>CASBAH!C851</f>
        <v/>
      </c>
      <c r="G851" s="156" t="str">
        <f>CASBAH!P852</f>
        <v/>
      </c>
    </row>
    <row r="852" spans="3:7">
      <c r="C852" s="156"/>
      <c r="D852" s="156"/>
      <c r="F852" s="156"/>
      <c r="G852" s="156"/>
    </row>
    <row r="853" spans="3:7">
      <c r="C853" s="156"/>
      <c r="D853" s="156"/>
      <c r="F853" s="156"/>
      <c r="G853" s="156"/>
    </row>
    <row r="854" spans="3:7">
      <c r="C854" s="156" t="str">
        <f>LDNC!C855</f>
        <v/>
      </c>
      <c r="D854" s="156" t="str">
        <f>LDNC!P854</f>
        <v/>
      </c>
      <c r="F854" s="156" t="str">
        <f>CASBAH!C855</f>
        <v/>
      </c>
      <c r="G854" s="156" t="str">
        <f>CASBAH!P854</f>
        <v/>
      </c>
    </row>
    <row r="855" spans="3:7">
      <c r="C855" s="156" t="str">
        <f>LDNC!C855</f>
        <v/>
      </c>
      <c r="D855" s="156" t="str">
        <f>LDNC!P856</f>
        <v/>
      </c>
      <c r="F855" s="156" t="str">
        <f>CASBAH!C855</f>
        <v/>
      </c>
      <c r="G855" s="156" t="str">
        <f>CASBAH!P856</f>
        <v/>
      </c>
    </row>
    <row r="856" spans="3:7">
      <c r="C856" s="156"/>
      <c r="D856" s="156"/>
      <c r="F856" s="156"/>
      <c r="G856" s="156"/>
    </row>
    <row r="857" spans="3:7">
      <c r="C857" s="156"/>
      <c r="D857" s="156"/>
      <c r="F857" s="156"/>
      <c r="G857" s="156"/>
    </row>
    <row r="858" spans="3:7">
      <c r="C858" s="156" t="str">
        <f>LDNC!C859</f>
        <v/>
      </c>
      <c r="D858" s="156" t="str">
        <f>LDNC!P858</f>
        <v/>
      </c>
      <c r="F858" s="156" t="str">
        <f>CASBAH!C859</f>
        <v/>
      </c>
      <c r="G858" s="156" t="str">
        <f>CASBAH!P858</f>
        <v/>
      </c>
    </row>
    <row r="859" spans="3:7">
      <c r="C859" s="156" t="str">
        <f>LDNC!C859</f>
        <v/>
      </c>
      <c r="D859" s="156" t="str">
        <f>LDNC!P860</f>
        <v/>
      </c>
      <c r="F859" s="156" t="str">
        <f>CASBAH!C859</f>
        <v/>
      </c>
      <c r="G859" s="156" t="str">
        <f>CASBAH!P860</f>
        <v/>
      </c>
    </row>
    <row r="860" spans="3:7">
      <c r="C860" s="156"/>
      <c r="D860" s="156"/>
      <c r="F860" s="156"/>
      <c r="G860" s="156"/>
    </row>
    <row r="861" spans="3:7">
      <c r="C861" s="156"/>
      <c r="D861" s="156"/>
      <c r="F861" s="156"/>
      <c r="G861" s="156"/>
    </row>
    <row r="862" spans="3:7">
      <c r="C862" s="156" t="str">
        <f>LDNC!C863</f>
        <v/>
      </c>
      <c r="D862" s="156" t="str">
        <f>LDNC!P862</f>
        <v/>
      </c>
      <c r="F862" s="156" t="str">
        <f>CASBAH!C863</f>
        <v/>
      </c>
      <c r="G862" s="156" t="str">
        <f>CASBAH!P862</f>
        <v/>
      </c>
    </row>
    <row r="863" spans="3:7">
      <c r="C863" s="156" t="str">
        <f>LDNC!C863</f>
        <v/>
      </c>
      <c r="D863" s="156" t="str">
        <f>LDNC!P864</f>
        <v/>
      </c>
      <c r="F863" s="156" t="str">
        <f>CASBAH!C863</f>
        <v/>
      </c>
      <c r="G863" s="156" t="str">
        <f>CASBAH!P864</f>
        <v/>
      </c>
    </row>
    <row r="864" spans="3:7">
      <c r="C864" s="156"/>
      <c r="D864" s="156"/>
      <c r="F864" s="156"/>
      <c r="G864" s="156"/>
    </row>
    <row r="865" spans="3:7">
      <c r="C865" s="156"/>
      <c r="D865" s="156"/>
      <c r="F865" s="156"/>
      <c r="G865" s="156"/>
    </row>
    <row r="866" spans="3:7">
      <c r="C866" s="156" t="str">
        <f>LDNC!C867</f>
        <v/>
      </c>
      <c r="D866" s="156" t="str">
        <f>LDNC!P866</f>
        <v/>
      </c>
      <c r="F866" s="156" t="str">
        <f>CASBAH!C867</f>
        <v/>
      </c>
      <c r="G866" s="156" t="str">
        <f>CASBAH!P866</f>
        <v/>
      </c>
    </row>
    <row r="867" spans="3:7">
      <c r="C867" s="156" t="str">
        <f>LDNC!C867</f>
        <v/>
      </c>
      <c r="D867" s="156" t="str">
        <f>LDNC!P868</f>
        <v/>
      </c>
      <c r="F867" s="156" t="str">
        <f>CASBAH!C867</f>
        <v/>
      </c>
      <c r="G867" s="156" t="str">
        <f>CASBAH!P868</f>
        <v/>
      </c>
    </row>
    <row r="868" spans="3:7">
      <c r="C868" s="156"/>
      <c r="D868" s="156"/>
      <c r="F868" s="156"/>
      <c r="G868" s="156"/>
    </row>
    <row r="869" spans="3:7">
      <c r="C869" s="156"/>
      <c r="D869" s="156"/>
      <c r="F869" s="156"/>
      <c r="G869" s="156"/>
    </row>
    <row r="870" spans="3:7">
      <c r="C870" s="156" t="str">
        <f>LDNC!C871</f>
        <v/>
      </c>
      <c r="D870" s="156" t="str">
        <f>LDNC!P870</f>
        <v/>
      </c>
      <c r="F870" s="156" t="str">
        <f>CASBAH!C871</f>
        <v/>
      </c>
      <c r="G870" s="156" t="str">
        <f>CASBAH!P870</f>
        <v/>
      </c>
    </row>
    <row r="871" spans="3:7">
      <c r="C871" s="156" t="str">
        <f>LDNC!C871</f>
        <v/>
      </c>
      <c r="D871" s="156" t="str">
        <f>LDNC!P872</f>
        <v/>
      </c>
      <c r="F871" s="156" t="str">
        <f>CASBAH!C871</f>
        <v/>
      </c>
      <c r="G871" s="156" t="str">
        <f>CASBAH!P872</f>
        <v/>
      </c>
    </row>
    <row r="872" spans="3:7">
      <c r="C872" s="156"/>
      <c r="D872" s="156"/>
      <c r="F872" s="156"/>
      <c r="G872" s="156"/>
    </row>
    <row r="873" spans="3:7">
      <c r="C873" s="156"/>
      <c r="D873" s="156"/>
      <c r="F873" s="156"/>
      <c r="G873" s="156"/>
    </row>
    <row r="874" spans="3:7">
      <c r="C874" s="156" t="str">
        <f>LDNC!C875</f>
        <v/>
      </c>
      <c r="D874" s="156" t="str">
        <f>LDNC!P874</f>
        <v/>
      </c>
      <c r="F874" s="156" t="str">
        <f>CASBAH!C875</f>
        <v/>
      </c>
      <c r="G874" s="156" t="str">
        <f>CASBAH!P874</f>
        <v/>
      </c>
    </row>
    <row r="875" spans="3:7">
      <c r="C875" s="156" t="str">
        <f>LDNC!C875</f>
        <v/>
      </c>
      <c r="D875" s="156" t="str">
        <f>LDNC!P876</f>
        <v/>
      </c>
      <c r="F875" s="156" t="str">
        <f>CASBAH!C875</f>
        <v/>
      </c>
      <c r="G875" s="156" t="str">
        <f>CASBAH!P876</f>
        <v/>
      </c>
    </row>
    <row r="876" spans="3:7">
      <c r="C876" s="156"/>
      <c r="D876" s="156"/>
      <c r="F876" s="156"/>
      <c r="G876" s="156"/>
    </row>
    <row r="877" spans="3:7">
      <c r="C877" s="156"/>
      <c r="D877" s="156"/>
      <c r="F877" s="156"/>
      <c r="G877" s="156"/>
    </row>
    <row r="878" spans="3:7">
      <c r="C878" s="156" t="str">
        <f>LDNC!C879</f>
        <v/>
      </c>
      <c r="D878" s="156" t="str">
        <f>LDNC!P878</f>
        <v/>
      </c>
      <c r="F878" s="156" t="str">
        <f>CASBAH!C879</f>
        <v/>
      </c>
      <c r="G878" s="156" t="str">
        <f>CASBAH!P878</f>
        <v/>
      </c>
    </row>
    <row r="879" spans="3:7">
      <c r="C879" s="156" t="str">
        <f>LDNC!C879</f>
        <v/>
      </c>
      <c r="D879" s="156" t="str">
        <f>LDNC!P880</f>
        <v/>
      </c>
      <c r="F879" s="156" t="str">
        <f>CASBAH!C879</f>
        <v/>
      </c>
      <c r="G879" s="156" t="str">
        <f>CASBAH!P880</f>
        <v/>
      </c>
    </row>
    <row r="880" spans="3:7">
      <c r="C880" s="156"/>
      <c r="D880" s="156"/>
      <c r="F880" s="156"/>
      <c r="G880" s="156"/>
    </row>
    <row r="881" spans="3:7">
      <c r="C881" s="156"/>
      <c r="D881" s="156"/>
      <c r="F881" s="156"/>
      <c r="G881" s="156"/>
    </row>
    <row r="882" spans="3:7">
      <c r="C882" s="156" t="str">
        <f>LDNC!C883</f>
        <v/>
      </c>
      <c r="D882" s="156" t="str">
        <f>LDNC!P882</f>
        <v/>
      </c>
      <c r="F882" s="156" t="str">
        <f>CASBAH!C883</f>
        <v/>
      </c>
      <c r="G882" s="156" t="str">
        <f>CASBAH!P882</f>
        <v/>
      </c>
    </row>
    <row r="883" spans="3:7">
      <c r="C883" s="156" t="str">
        <f>LDNC!C883</f>
        <v/>
      </c>
      <c r="D883" s="156" t="str">
        <f>LDNC!P884</f>
        <v/>
      </c>
      <c r="F883" s="156" t="str">
        <f>CASBAH!C883</f>
        <v/>
      </c>
      <c r="G883" s="156" t="str">
        <f>CASBAH!P884</f>
        <v/>
      </c>
    </row>
    <row r="884" spans="3:7">
      <c r="C884" s="156"/>
      <c r="D884" s="156"/>
      <c r="F884" s="156"/>
      <c r="G884" s="156"/>
    </row>
    <row r="885" spans="3:7">
      <c r="C885" s="156"/>
      <c r="D885" s="156"/>
      <c r="F885" s="156"/>
      <c r="G885" s="156"/>
    </row>
    <row r="886" spans="3:7">
      <c r="C886" s="156" t="str">
        <f>LDNC!C887</f>
        <v/>
      </c>
      <c r="D886" s="156" t="str">
        <f>LDNC!P886</f>
        <v/>
      </c>
      <c r="F886" s="156" t="str">
        <f>CASBAH!C887</f>
        <v/>
      </c>
      <c r="G886" s="156" t="str">
        <f>CASBAH!P886</f>
        <v/>
      </c>
    </row>
    <row r="887" spans="3:7">
      <c r="C887" s="156" t="str">
        <f>LDNC!C887</f>
        <v/>
      </c>
      <c r="D887" s="156" t="str">
        <f>LDNC!P888</f>
        <v/>
      </c>
      <c r="F887" s="156" t="str">
        <f>CASBAH!C887</f>
        <v/>
      </c>
      <c r="G887" s="156" t="str">
        <f>CASBAH!P888</f>
        <v/>
      </c>
    </row>
    <row r="888" spans="3:7">
      <c r="C888" s="156"/>
      <c r="D888" s="156"/>
      <c r="F888" s="156"/>
      <c r="G888" s="156"/>
    </row>
    <row r="889" spans="3:7">
      <c r="C889" s="156"/>
      <c r="D889" s="156"/>
      <c r="F889" s="156"/>
      <c r="G889" s="156"/>
    </row>
    <row r="890" spans="3:7">
      <c r="C890" s="156" t="str">
        <f>LDNC!C891</f>
        <v/>
      </c>
      <c r="D890" s="156" t="str">
        <f>LDNC!P890</f>
        <v/>
      </c>
      <c r="F890" s="156" t="str">
        <f>CASBAH!C891</f>
        <v/>
      </c>
      <c r="G890" s="156" t="str">
        <f>CASBAH!P890</f>
        <v/>
      </c>
    </row>
    <row r="891" spans="3:7">
      <c r="C891" s="156" t="str">
        <f>LDNC!C891</f>
        <v/>
      </c>
      <c r="D891" s="156" t="str">
        <f>LDNC!P892</f>
        <v/>
      </c>
      <c r="F891" s="156" t="str">
        <f>CASBAH!C891</f>
        <v/>
      </c>
      <c r="G891" s="156" t="str">
        <f>CASBAH!P892</f>
        <v/>
      </c>
    </row>
    <row r="892" spans="3:7">
      <c r="C892" s="156"/>
      <c r="D892" s="156"/>
      <c r="F892" s="156"/>
      <c r="G892" s="156"/>
    </row>
    <row r="893" spans="3:7">
      <c r="C893" s="156"/>
      <c r="D893" s="156"/>
      <c r="F893" s="156"/>
      <c r="G893" s="156"/>
    </row>
    <row r="894" spans="3:7">
      <c r="C894" s="156" t="str">
        <f>LDNC!C895</f>
        <v/>
      </c>
      <c r="D894" s="156" t="str">
        <f>LDNC!P894</f>
        <v/>
      </c>
      <c r="F894" s="156" t="str">
        <f>CASBAH!C895</f>
        <v/>
      </c>
      <c r="G894" s="156" t="str">
        <f>CASBAH!P894</f>
        <v/>
      </c>
    </row>
    <row r="895" spans="3:7">
      <c r="C895" s="156" t="str">
        <f>LDNC!C895</f>
        <v/>
      </c>
      <c r="D895" s="156" t="str">
        <f>LDNC!P896</f>
        <v/>
      </c>
      <c r="F895" s="156" t="str">
        <f>CASBAH!C895</f>
        <v/>
      </c>
      <c r="G895" s="156" t="str">
        <f>CASBAH!P896</f>
        <v/>
      </c>
    </row>
    <row r="896" spans="3:7">
      <c r="C896" s="156"/>
      <c r="D896" s="156"/>
      <c r="F896" s="156"/>
      <c r="G896" s="156"/>
    </row>
    <row r="897" spans="3:7">
      <c r="C897" s="156"/>
      <c r="D897" s="156"/>
      <c r="F897" s="156"/>
      <c r="G897" s="156"/>
    </row>
    <row r="898" spans="3:7">
      <c r="C898" s="156" t="str">
        <f>LDNC!C899</f>
        <v/>
      </c>
      <c r="D898" s="156" t="str">
        <f>LDNC!P898</f>
        <v/>
      </c>
      <c r="F898" s="156" t="str">
        <f>CASBAH!C899</f>
        <v/>
      </c>
      <c r="G898" s="156" t="str">
        <f>CASBAH!P898</f>
        <v/>
      </c>
    </row>
    <row r="899" spans="3:7">
      <c r="C899" s="156" t="str">
        <f>LDNC!C899</f>
        <v/>
      </c>
      <c r="D899" s="156" t="str">
        <f>LDNC!P900</f>
        <v/>
      </c>
      <c r="F899" s="156" t="str">
        <f>CASBAH!C899</f>
        <v/>
      </c>
      <c r="G899" s="156" t="str">
        <f>CASBAH!P900</f>
        <v/>
      </c>
    </row>
    <row r="900" spans="3:7">
      <c r="C900" s="156"/>
      <c r="D900" s="156"/>
      <c r="F900" s="156"/>
      <c r="G900" s="156"/>
    </row>
    <row r="901" spans="3:7">
      <c r="C901" s="156"/>
      <c r="D901" s="156"/>
      <c r="F901" s="156"/>
      <c r="G901" s="156"/>
    </row>
    <row r="902" spans="3:7">
      <c r="C902" s="156" t="str">
        <f>LDNC!C903</f>
        <v/>
      </c>
      <c r="D902" s="156" t="str">
        <f>LDNC!P902</f>
        <v/>
      </c>
      <c r="F902" s="156" t="str">
        <f>CASBAH!C903</f>
        <v/>
      </c>
      <c r="G902" s="156" t="str">
        <f>CASBAH!P902</f>
        <v/>
      </c>
    </row>
    <row r="903" spans="3:7">
      <c r="C903" s="156" t="str">
        <f>LDNC!C903</f>
        <v/>
      </c>
      <c r="D903" s="156" t="str">
        <f>LDNC!P904</f>
        <v/>
      </c>
      <c r="F903" s="156" t="str">
        <f>CASBAH!C903</f>
        <v/>
      </c>
      <c r="G903" s="156" t="str">
        <f>CASBAH!P904</f>
        <v/>
      </c>
    </row>
    <row r="904" spans="3:7">
      <c r="C904" s="156"/>
      <c r="D904" s="156"/>
      <c r="F904" s="156"/>
      <c r="G904" s="156"/>
    </row>
    <row r="905" spans="3:7">
      <c r="C905" s="156"/>
      <c r="D905" s="156"/>
      <c r="F905" s="156"/>
      <c r="G905" s="156"/>
    </row>
    <row r="906" spans="3:7">
      <c r="C906" s="156" t="str">
        <f>LDNC!C907</f>
        <v/>
      </c>
      <c r="D906" s="156" t="str">
        <f>LDNC!P906</f>
        <v/>
      </c>
      <c r="F906" s="156" t="str">
        <f>CASBAH!C907</f>
        <v/>
      </c>
      <c r="G906" s="156" t="str">
        <f>CASBAH!P906</f>
        <v/>
      </c>
    </row>
    <row r="907" spans="3:7">
      <c r="C907" s="156" t="str">
        <f>LDNC!C907</f>
        <v/>
      </c>
      <c r="D907" s="156" t="str">
        <f>LDNC!P908</f>
        <v/>
      </c>
      <c r="F907" s="156" t="str">
        <f>CASBAH!C907</f>
        <v/>
      </c>
      <c r="G907" s="156" t="str">
        <f>CASBAH!P908</f>
        <v/>
      </c>
    </row>
    <row r="908" spans="3:7">
      <c r="C908" s="156"/>
      <c r="D908" s="156"/>
      <c r="F908" s="156"/>
      <c r="G908" s="156"/>
    </row>
    <row r="909" spans="3:7">
      <c r="C909" s="156"/>
      <c r="D909" s="156"/>
      <c r="F909" s="156"/>
      <c r="G909" s="156"/>
    </row>
    <row r="910" spans="3:7">
      <c r="C910" s="156" t="str">
        <f>LDNC!C911</f>
        <v/>
      </c>
      <c r="D910" s="156" t="str">
        <f>LDNC!P910</f>
        <v/>
      </c>
      <c r="F910" s="156" t="str">
        <f>CASBAH!C911</f>
        <v/>
      </c>
      <c r="G910" s="156" t="str">
        <f>CASBAH!P910</f>
        <v/>
      </c>
    </row>
    <row r="911" spans="3:7">
      <c r="C911" s="156" t="str">
        <f>LDNC!C911</f>
        <v/>
      </c>
      <c r="D911" s="156" t="str">
        <f>LDNC!P912</f>
        <v/>
      </c>
      <c r="F911" s="156" t="str">
        <f>CASBAH!C911</f>
        <v/>
      </c>
      <c r="G911" s="156" t="str">
        <f>CASBAH!P912</f>
        <v/>
      </c>
    </row>
    <row r="912" spans="3:7">
      <c r="C912" s="156"/>
      <c r="D912" s="156"/>
      <c r="F912" s="156"/>
      <c r="G912" s="156"/>
    </row>
    <row r="913" spans="3:7">
      <c r="C913" s="156"/>
      <c r="D913" s="156"/>
      <c r="F913" s="156"/>
      <c r="G913" s="156"/>
    </row>
    <row r="914" spans="3:7">
      <c r="C914" s="156" t="str">
        <f>LDNC!C915</f>
        <v/>
      </c>
      <c r="D914" s="156" t="str">
        <f>LDNC!P914</f>
        <v/>
      </c>
      <c r="F914" s="156" t="str">
        <f>CASBAH!C915</f>
        <v/>
      </c>
      <c r="G914" s="156" t="str">
        <f>CASBAH!P914</f>
        <v/>
      </c>
    </row>
    <row r="915" spans="3:7">
      <c r="C915" s="156" t="str">
        <f>LDNC!C915</f>
        <v/>
      </c>
      <c r="D915" s="156" t="str">
        <f>LDNC!P916</f>
        <v/>
      </c>
      <c r="F915" s="156" t="str">
        <f>CASBAH!C915</f>
        <v/>
      </c>
      <c r="G915" s="156" t="str">
        <f>CASBAH!P916</f>
        <v/>
      </c>
    </row>
    <row r="916" spans="3:7">
      <c r="C916" s="156"/>
      <c r="D916" s="156"/>
      <c r="F916" s="156"/>
      <c r="G916" s="156"/>
    </row>
    <row r="917" spans="3:7">
      <c r="C917" s="156"/>
      <c r="D917" s="156"/>
      <c r="F917" s="156"/>
      <c r="G917" s="156"/>
    </row>
    <row r="918" spans="3:7">
      <c r="C918" s="156" t="str">
        <f>LDNC!C919</f>
        <v/>
      </c>
      <c r="D918" s="156" t="str">
        <f>LDNC!P918</f>
        <v/>
      </c>
      <c r="F918" s="156" t="str">
        <f>CASBAH!C919</f>
        <v/>
      </c>
      <c r="G918" s="156" t="str">
        <f>CASBAH!P918</f>
        <v/>
      </c>
    </row>
    <row r="919" spans="3:7">
      <c r="C919" s="156" t="str">
        <f>LDNC!C919</f>
        <v/>
      </c>
      <c r="D919" s="156" t="str">
        <f>LDNC!P920</f>
        <v/>
      </c>
      <c r="F919" s="156" t="str">
        <f>CASBAH!C919</f>
        <v/>
      </c>
      <c r="G919" s="156" t="str">
        <f>CASBAH!P920</f>
        <v/>
      </c>
    </row>
    <row r="920" spans="3:7">
      <c r="C920" s="156"/>
      <c r="D920" s="156"/>
      <c r="F920" s="156"/>
      <c r="G920" s="156"/>
    </row>
    <row r="921" spans="3:7">
      <c r="C921" s="156"/>
      <c r="D921" s="156"/>
      <c r="F921" s="156"/>
      <c r="G921" s="156"/>
    </row>
    <row r="922" spans="3:7">
      <c r="C922" s="156" t="str">
        <f>LDNC!C923</f>
        <v/>
      </c>
      <c r="D922" s="156" t="str">
        <f>LDNC!P922</f>
        <v/>
      </c>
      <c r="F922" s="156" t="str">
        <f>CASBAH!C923</f>
        <v/>
      </c>
      <c r="G922" s="156" t="str">
        <f>CASBAH!P922</f>
        <v/>
      </c>
    </row>
    <row r="923" spans="3:7">
      <c r="C923" s="156" t="str">
        <f>LDNC!C923</f>
        <v/>
      </c>
      <c r="D923" s="156" t="str">
        <f>LDNC!P924</f>
        <v/>
      </c>
      <c r="F923" s="156" t="str">
        <f>CASBAH!C923</f>
        <v/>
      </c>
      <c r="G923" s="156" t="str">
        <f>CASBAH!P924</f>
        <v/>
      </c>
    </row>
    <row r="924" spans="3:7">
      <c r="C924" s="156"/>
      <c r="D924" s="156"/>
      <c r="F924" s="156"/>
      <c r="G924" s="156"/>
    </row>
    <row r="925" spans="3:7">
      <c r="C925" s="156"/>
      <c r="D925" s="156"/>
      <c r="F925" s="156"/>
      <c r="G925" s="156"/>
    </row>
    <row r="926" spans="3:7">
      <c r="C926" s="156" t="str">
        <f>LDNC!C927</f>
        <v/>
      </c>
      <c r="D926" s="156" t="str">
        <f>LDNC!P926</f>
        <v/>
      </c>
      <c r="F926" s="156" t="str">
        <f>CASBAH!C927</f>
        <v/>
      </c>
      <c r="G926" s="156" t="str">
        <f>CASBAH!P926</f>
        <v/>
      </c>
    </row>
    <row r="927" spans="3:7">
      <c r="C927" s="156" t="str">
        <f>LDNC!C927</f>
        <v/>
      </c>
      <c r="D927" s="156" t="str">
        <f>LDNC!P928</f>
        <v/>
      </c>
      <c r="F927" s="156" t="str">
        <f>CASBAH!C927</f>
        <v/>
      </c>
      <c r="G927" s="156" t="str">
        <f>CASBAH!P928</f>
        <v/>
      </c>
    </row>
    <row r="928" spans="3:7">
      <c r="C928" s="156"/>
      <c r="D928" s="156"/>
      <c r="F928" s="156"/>
      <c r="G928" s="156"/>
    </row>
    <row r="929" spans="3:7">
      <c r="C929" s="156"/>
      <c r="D929" s="156"/>
      <c r="F929" s="156"/>
      <c r="G929" s="156"/>
    </row>
    <row r="930" spans="3:7">
      <c r="C930" s="156" t="str">
        <f>LDNC!C931</f>
        <v/>
      </c>
      <c r="D930" s="156" t="str">
        <f>LDNC!P930</f>
        <v/>
      </c>
      <c r="F930" s="156" t="str">
        <f>CASBAH!C931</f>
        <v/>
      </c>
      <c r="G930" s="156" t="str">
        <f>CASBAH!P930</f>
        <v/>
      </c>
    </row>
    <row r="931" spans="3:7">
      <c r="C931" s="156" t="str">
        <f>LDNC!C931</f>
        <v/>
      </c>
      <c r="D931" s="156" t="str">
        <f>LDNC!P932</f>
        <v/>
      </c>
      <c r="F931" s="156" t="str">
        <f>CASBAH!C931</f>
        <v/>
      </c>
      <c r="G931" s="156" t="str">
        <f>CASBAH!P932</f>
        <v/>
      </c>
    </row>
    <row r="932" spans="3:7">
      <c r="C932" s="156"/>
      <c r="D932" s="156"/>
      <c r="F932" s="156"/>
      <c r="G932" s="156"/>
    </row>
    <row r="933" spans="3:7">
      <c r="C933" s="156"/>
      <c r="D933" s="156"/>
      <c r="F933" s="156"/>
      <c r="G933" s="156"/>
    </row>
    <row r="934" spans="3:7">
      <c r="C934" s="156" t="str">
        <f>LDNC!C935</f>
        <v/>
      </c>
      <c r="D934" s="156" t="str">
        <f>LDNC!P934</f>
        <v/>
      </c>
      <c r="F934" s="156" t="str">
        <f>CASBAH!C935</f>
        <v/>
      </c>
      <c r="G934" s="156" t="str">
        <f>CASBAH!P934</f>
        <v/>
      </c>
    </row>
    <row r="935" spans="3:7">
      <c r="C935" s="156" t="str">
        <f>LDNC!C935</f>
        <v/>
      </c>
      <c r="D935" s="156" t="str">
        <f>LDNC!P936</f>
        <v/>
      </c>
      <c r="F935" s="156" t="str">
        <f>CASBAH!C935</f>
        <v/>
      </c>
      <c r="G935" s="156" t="str">
        <f>CASBAH!P936</f>
        <v/>
      </c>
    </row>
    <row r="936" spans="3:7">
      <c r="C936" s="156"/>
      <c r="D936" s="156"/>
      <c r="F936" s="156"/>
      <c r="G936" s="156"/>
    </row>
    <row r="937" spans="3:7">
      <c r="C937" s="156"/>
      <c r="D937" s="156"/>
      <c r="F937" s="156"/>
      <c r="G937" s="156"/>
    </row>
    <row r="938" spans="3:7">
      <c r="C938" s="156" t="str">
        <f>LDNC!C939</f>
        <v/>
      </c>
      <c r="D938" s="156" t="str">
        <f>LDNC!P938</f>
        <v/>
      </c>
      <c r="F938" s="156" t="str">
        <f>CASBAH!C939</f>
        <v/>
      </c>
      <c r="G938" s="156" t="str">
        <f>CASBAH!P938</f>
        <v/>
      </c>
    </row>
    <row r="939" spans="3:7">
      <c r="C939" s="156" t="str">
        <f>LDNC!C939</f>
        <v/>
      </c>
      <c r="D939" s="156" t="str">
        <f>LDNC!P940</f>
        <v/>
      </c>
      <c r="F939" s="156" t="str">
        <f>CASBAH!C939</f>
        <v/>
      </c>
      <c r="G939" s="156" t="str">
        <f>CASBAH!P940</f>
        <v/>
      </c>
    </row>
    <row r="940" spans="3:7">
      <c r="C940" s="156"/>
      <c r="D940" s="156"/>
      <c r="F940" s="156"/>
      <c r="G940" s="156"/>
    </row>
    <row r="941" spans="3:7">
      <c r="C941" s="156"/>
      <c r="D941" s="156"/>
      <c r="F941" s="156"/>
      <c r="G941" s="156"/>
    </row>
    <row r="942" spans="3:7">
      <c r="C942" s="156" t="str">
        <f>LDNC!C943</f>
        <v/>
      </c>
      <c r="D942" s="156" t="str">
        <f>LDNC!P942</f>
        <v/>
      </c>
      <c r="F942" s="156" t="str">
        <f>CASBAH!C943</f>
        <v/>
      </c>
      <c r="G942" s="156" t="str">
        <f>CASBAH!P942</f>
        <v/>
      </c>
    </row>
    <row r="943" spans="3:7">
      <c r="C943" s="156" t="str">
        <f>LDNC!C943</f>
        <v/>
      </c>
      <c r="D943" s="156" t="str">
        <f>LDNC!P944</f>
        <v/>
      </c>
      <c r="F943" s="156" t="str">
        <f>CASBAH!C943</f>
        <v/>
      </c>
      <c r="G943" s="156" t="str">
        <f>CASBAH!P944</f>
        <v/>
      </c>
    </row>
    <row r="944" spans="3:7">
      <c r="C944" s="156"/>
      <c r="D944" s="156"/>
      <c r="F944" s="156"/>
      <c r="G944" s="156"/>
    </row>
    <row r="945" spans="3:7">
      <c r="C945" s="156"/>
      <c r="D945" s="156"/>
      <c r="F945" s="156"/>
      <c r="G945" s="156"/>
    </row>
    <row r="946" spans="3:7">
      <c r="C946" s="156" t="str">
        <f>LDNC!C947</f>
        <v/>
      </c>
      <c r="D946" s="156" t="str">
        <f>LDNC!P946</f>
        <v/>
      </c>
      <c r="F946" s="156" t="str">
        <f>CASBAH!C947</f>
        <v/>
      </c>
      <c r="G946" s="156" t="str">
        <f>CASBAH!P946</f>
        <v/>
      </c>
    </row>
    <row r="947" spans="3:7">
      <c r="C947" s="156" t="str">
        <f>LDNC!C947</f>
        <v/>
      </c>
      <c r="D947" s="156" t="str">
        <f>LDNC!P948</f>
        <v/>
      </c>
      <c r="F947" s="156" t="str">
        <f>CASBAH!C947</f>
        <v/>
      </c>
      <c r="G947" s="156" t="str">
        <f>CASBAH!P948</f>
        <v/>
      </c>
    </row>
    <row r="948" spans="3:7">
      <c r="C948" s="156"/>
      <c r="D948" s="156"/>
      <c r="F948" s="156"/>
      <c r="G948" s="156"/>
    </row>
    <row r="949" spans="3:7">
      <c r="C949" s="156"/>
      <c r="D949" s="156"/>
      <c r="F949" s="156"/>
      <c r="G949" s="156"/>
    </row>
    <row r="950" spans="3:7">
      <c r="C950" s="156" t="str">
        <f>LDNC!C951</f>
        <v/>
      </c>
      <c r="D950" s="156" t="str">
        <f>LDNC!P950</f>
        <v/>
      </c>
      <c r="F950" s="156" t="str">
        <f>CASBAH!C951</f>
        <v/>
      </c>
      <c r="G950" s="156" t="str">
        <f>CASBAH!P950</f>
        <v/>
      </c>
    </row>
    <row r="951" spans="3:7">
      <c r="C951" s="156" t="str">
        <f>LDNC!C951</f>
        <v/>
      </c>
      <c r="D951" s="156" t="str">
        <f>LDNC!P952</f>
        <v/>
      </c>
      <c r="F951" s="156" t="str">
        <f>CASBAH!C951</f>
        <v/>
      </c>
      <c r="G951" s="156" t="str">
        <f>CASBAH!P952</f>
        <v/>
      </c>
    </row>
    <row r="952" spans="3:7">
      <c r="C952" s="156"/>
      <c r="D952" s="156"/>
      <c r="F952" s="156"/>
      <c r="G952" s="156"/>
    </row>
    <row r="953" spans="3:7">
      <c r="C953" s="156"/>
      <c r="D953" s="156"/>
      <c r="F953" s="156"/>
      <c r="G953" s="156"/>
    </row>
    <row r="954" spans="3:7">
      <c r="C954" s="156" t="str">
        <f>LDNC!C955</f>
        <v/>
      </c>
      <c r="D954" s="156" t="str">
        <f>LDNC!P954</f>
        <v/>
      </c>
      <c r="F954" s="156" t="str">
        <f>CASBAH!C955</f>
        <v/>
      </c>
      <c r="G954" s="156" t="str">
        <f>CASBAH!P954</f>
        <v/>
      </c>
    </row>
    <row r="955" spans="3:7">
      <c r="C955" s="156" t="str">
        <f>LDNC!C955</f>
        <v/>
      </c>
      <c r="D955" s="156" t="str">
        <f>LDNC!P956</f>
        <v/>
      </c>
      <c r="F955" s="156" t="str">
        <f>CASBAH!C955</f>
        <v/>
      </c>
      <c r="G955" s="156" t="str">
        <f>CASBAH!P956</f>
        <v/>
      </c>
    </row>
    <row r="956" spans="3:7">
      <c r="C956" s="156"/>
      <c r="D956" s="156"/>
      <c r="F956" s="156"/>
      <c r="G956" s="156"/>
    </row>
    <row r="957" spans="3:7">
      <c r="C957" s="156"/>
      <c r="D957" s="156"/>
      <c r="F957" s="156"/>
      <c r="G957" s="156"/>
    </row>
    <row r="958" spans="3:7">
      <c r="C958" s="156" t="str">
        <f>LDNC!C959</f>
        <v/>
      </c>
      <c r="D958" s="156" t="str">
        <f>LDNC!P958</f>
        <v/>
      </c>
      <c r="F958" s="156" t="str">
        <f>CASBAH!C959</f>
        <v/>
      </c>
      <c r="G958" s="156" t="str">
        <f>CASBAH!P958</f>
        <v/>
      </c>
    </row>
    <row r="959" spans="3:7">
      <c r="C959" s="156" t="str">
        <f>LDNC!C959</f>
        <v/>
      </c>
      <c r="D959" s="156" t="str">
        <f>LDNC!P960</f>
        <v/>
      </c>
      <c r="F959" s="156" t="str">
        <f>CASBAH!C959</f>
        <v/>
      </c>
      <c r="G959" s="156" t="str">
        <f>CASBAH!P960</f>
        <v/>
      </c>
    </row>
    <row r="960" spans="3:7">
      <c r="C960" s="156"/>
      <c r="D960" s="156"/>
      <c r="F960" s="156"/>
      <c r="G960" s="156"/>
    </row>
    <row r="961" spans="3:7">
      <c r="C961" s="156"/>
      <c r="D961" s="156"/>
      <c r="F961" s="156"/>
      <c r="G961" s="156"/>
    </row>
    <row r="962" spans="3:7">
      <c r="C962" s="156" t="str">
        <f>LDNC!C963</f>
        <v/>
      </c>
      <c r="D962" s="156" t="str">
        <f>LDNC!P962</f>
        <v/>
      </c>
      <c r="F962" s="156" t="str">
        <f>CASBAH!C963</f>
        <v/>
      </c>
      <c r="G962" s="156" t="str">
        <f>CASBAH!P962</f>
        <v/>
      </c>
    </row>
    <row r="963" spans="3:7">
      <c r="C963" s="156" t="str">
        <f>LDNC!C963</f>
        <v/>
      </c>
      <c r="D963" s="156" t="str">
        <f>LDNC!P964</f>
        <v/>
      </c>
      <c r="F963" s="156" t="str">
        <f>CASBAH!C963</f>
        <v/>
      </c>
      <c r="G963" s="156" t="str">
        <f>CASBAH!P964</f>
        <v/>
      </c>
    </row>
    <row r="964" spans="3:7">
      <c r="C964" s="156"/>
      <c r="D964" s="156"/>
      <c r="F964" s="156"/>
      <c r="G964" s="156"/>
    </row>
    <row r="965" spans="3:7">
      <c r="C965" s="156"/>
      <c r="D965" s="156"/>
      <c r="F965" s="156"/>
      <c r="G965" s="156"/>
    </row>
    <row r="966" spans="3:7">
      <c r="C966" s="156" t="str">
        <f>LDNC!C967</f>
        <v/>
      </c>
      <c r="D966" s="156" t="str">
        <f>LDNC!P966</f>
        <v/>
      </c>
      <c r="F966" s="156" t="str">
        <f>CASBAH!C967</f>
        <v/>
      </c>
      <c r="G966" s="156" t="str">
        <f>CASBAH!P966</f>
        <v/>
      </c>
    </row>
    <row r="967" spans="3:7">
      <c r="C967" s="156" t="str">
        <f>LDNC!C967</f>
        <v/>
      </c>
      <c r="D967" s="156" t="str">
        <f>LDNC!P968</f>
        <v/>
      </c>
      <c r="F967" s="156" t="str">
        <f>CASBAH!C967</f>
        <v/>
      </c>
      <c r="G967" s="156" t="str">
        <f>CASBAH!P968</f>
        <v/>
      </c>
    </row>
    <row r="968" spans="3:7">
      <c r="C968" s="156"/>
      <c r="D968" s="156"/>
      <c r="F968" s="156"/>
      <c r="G968" s="156"/>
    </row>
    <row r="969" spans="3:7">
      <c r="C969" s="156"/>
      <c r="D969" s="156"/>
      <c r="F969" s="156"/>
      <c r="G969" s="156"/>
    </row>
    <row r="970" spans="3:7">
      <c r="C970" s="156" t="str">
        <f>LDNC!C971</f>
        <v/>
      </c>
      <c r="D970" s="156" t="str">
        <f>LDNC!P970</f>
        <v/>
      </c>
      <c r="F970" s="156" t="str">
        <f>CASBAH!C971</f>
        <v/>
      </c>
      <c r="G970" s="156" t="str">
        <f>CASBAH!P970</f>
        <v/>
      </c>
    </row>
    <row r="971" spans="3:7">
      <c r="C971" s="156" t="str">
        <f>LDNC!C971</f>
        <v/>
      </c>
      <c r="D971" s="156" t="str">
        <f>LDNC!P972</f>
        <v/>
      </c>
      <c r="F971" s="156" t="str">
        <f>CASBAH!C971</f>
        <v/>
      </c>
      <c r="G971" s="156" t="str">
        <f>CASBAH!P972</f>
        <v/>
      </c>
    </row>
    <row r="972" spans="3:7">
      <c r="C972" s="156"/>
      <c r="D972" s="156"/>
      <c r="F972" s="156"/>
      <c r="G972" s="156"/>
    </row>
    <row r="973" spans="3:7">
      <c r="C973" s="156"/>
      <c r="D973" s="156"/>
      <c r="F973" s="156"/>
      <c r="G973" s="156"/>
    </row>
    <row r="974" spans="3:7">
      <c r="C974" s="156" t="str">
        <f>LDNC!C975</f>
        <v/>
      </c>
      <c r="D974" s="156" t="str">
        <f>LDNC!P974</f>
        <v/>
      </c>
      <c r="F974" s="156" t="str">
        <f>CASBAH!C975</f>
        <v/>
      </c>
      <c r="G974" s="156" t="str">
        <f>CASBAH!P974</f>
        <v/>
      </c>
    </row>
    <row r="975" spans="3:7">
      <c r="C975" s="156" t="str">
        <f>LDNC!C975</f>
        <v/>
      </c>
      <c r="D975" s="156" t="str">
        <f>LDNC!P976</f>
        <v/>
      </c>
      <c r="F975" s="156" t="str">
        <f>CASBAH!C975</f>
        <v/>
      </c>
      <c r="G975" s="156" t="str">
        <f>CASBAH!P976</f>
        <v/>
      </c>
    </row>
    <row r="976" spans="3:7">
      <c r="C976" s="156"/>
      <c r="D976" s="156"/>
      <c r="F976" s="156"/>
      <c r="G976" s="156"/>
    </row>
    <row r="977" spans="3:7">
      <c r="C977" s="156"/>
      <c r="D977" s="156"/>
      <c r="F977" s="156"/>
      <c r="G977" s="156"/>
    </row>
    <row r="978" spans="3:7">
      <c r="C978" s="156" t="str">
        <f>LDNC!C979</f>
        <v/>
      </c>
      <c r="D978" s="156" t="str">
        <f>LDNC!P978</f>
        <v/>
      </c>
      <c r="F978" s="156" t="str">
        <f>CASBAH!C979</f>
        <v/>
      </c>
      <c r="G978" s="156" t="str">
        <f>CASBAH!P978</f>
        <v/>
      </c>
    </row>
    <row r="979" spans="3:7">
      <c r="C979" s="156" t="str">
        <f>LDNC!C979</f>
        <v/>
      </c>
      <c r="D979" s="156" t="str">
        <f>LDNC!P980</f>
        <v/>
      </c>
      <c r="F979" s="156" t="str">
        <f>CASBAH!C979</f>
        <v/>
      </c>
      <c r="G979" s="156" t="str">
        <f>CASBAH!P980</f>
        <v/>
      </c>
    </row>
    <row r="980" spans="3:7">
      <c r="C980" s="156"/>
      <c r="D980" s="156"/>
      <c r="F980" s="156"/>
      <c r="G980" s="156"/>
    </row>
    <row r="981" spans="3:7">
      <c r="C981" s="156"/>
      <c r="D981" s="156"/>
      <c r="F981" s="156"/>
      <c r="G981" s="156"/>
    </row>
    <row r="982" spans="3:7">
      <c r="C982" s="156" t="str">
        <f>LDNC!C983</f>
        <v/>
      </c>
      <c r="D982" s="156" t="str">
        <f>LDNC!P982</f>
        <v/>
      </c>
      <c r="F982" s="156" t="str">
        <f>CASBAH!C983</f>
        <v/>
      </c>
      <c r="G982" s="156" t="str">
        <f>CASBAH!P982</f>
        <v/>
      </c>
    </row>
    <row r="983" spans="3:7">
      <c r="C983" s="156" t="str">
        <f>LDNC!C983</f>
        <v/>
      </c>
      <c r="D983" s="156" t="str">
        <f>LDNC!P984</f>
        <v/>
      </c>
      <c r="F983" s="156" t="str">
        <f>CASBAH!C983</f>
        <v/>
      </c>
      <c r="G983" s="156" t="str">
        <f>CASBAH!P984</f>
        <v/>
      </c>
    </row>
    <row r="984" spans="3:7">
      <c r="C984" s="156"/>
      <c r="D984" s="156"/>
      <c r="F984" s="156"/>
      <c r="G984" s="156"/>
    </row>
    <row r="985" spans="3:7">
      <c r="C985" s="156"/>
      <c r="D985" s="156"/>
      <c r="F985" s="156"/>
      <c r="G985" s="156"/>
    </row>
    <row r="986" spans="3:7">
      <c r="C986" s="156" t="str">
        <f>LDNC!C987</f>
        <v/>
      </c>
      <c r="D986" s="156" t="str">
        <f>LDNC!P986</f>
        <v/>
      </c>
      <c r="F986" s="156" t="str">
        <f>CASBAH!C987</f>
        <v/>
      </c>
      <c r="G986" s="156" t="str">
        <f>CASBAH!P986</f>
        <v/>
      </c>
    </row>
    <row r="987" spans="3:7">
      <c r="C987" s="156" t="str">
        <f>LDNC!C987</f>
        <v/>
      </c>
      <c r="D987" s="156" t="str">
        <f>LDNC!P988</f>
        <v/>
      </c>
      <c r="F987" s="156" t="str">
        <f>CASBAH!C987</f>
        <v/>
      </c>
      <c r="G987" s="156" t="str">
        <f>CASBAH!P988</f>
        <v/>
      </c>
    </row>
    <row r="988" spans="3:7">
      <c r="C988" s="156"/>
      <c r="D988" s="156"/>
      <c r="F988" s="156"/>
      <c r="G988" s="156"/>
    </row>
    <row r="989" spans="3:7">
      <c r="C989" s="156"/>
      <c r="D989" s="156"/>
      <c r="F989" s="156"/>
      <c r="G989" s="156"/>
    </row>
    <row r="990" spans="3:7">
      <c r="C990" s="156" t="str">
        <f>LDNC!C991</f>
        <v/>
      </c>
      <c r="D990" s="156" t="str">
        <f>LDNC!P990</f>
        <v/>
      </c>
      <c r="F990" s="156" t="str">
        <f>CASBAH!C991</f>
        <v/>
      </c>
      <c r="G990" s="156" t="str">
        <f>CASBAH!P990</f>
        <v/>
      </c>
    </row>
    <row r="991" spans="3:7">
      <c r="C991" s="156" t="str">
        <f>LDNC!C991</f>
        <v/>
      </c>
      <c r="D991" s="156" t="str">
        <f>LDNC!P992</f>
        <v/>
      </c>
      <c r="F991" s="156" t="str">
        <f>CASBAH!C991</f>
        <v/>
      </c>
      <c r="G991" s="156" t="str">
        <f>CASBAH!P992</f>
        <v/>
      </c>
    </row>
    <row r="992" spans="3:7">
      <c r="C992" s="156"/>
      <c r="D992" s="156"/>
      <c r="F992" s="156"/>
      <c r="G992" s="156"/>
    </row>
    <row r="993" spans="3:7">
      <c r="C993" s="156"/>
      <c r="D993" s="156"/>
      <c r="F993" s="156"/>
      <c r="G993" s="156"/>
    </row>
    <row r="994" spans="3:7">
      <c r="C994" s="156" t="str">
        <f>LDNC!C995</f>
        <v/>
      </c>
      <c r="D994" s="156" t="str">
        <f>LDNC!P994</f>
        <v/>
      </c>
      <c r="F994" s="156" t="str">
        <f>CASBAH!C995</f>
        <v/>
      </c>
      <c r="G994" s="156" t="str">
        <f>CASBAH!P994</f>
        <v/>
      </c>
    </row>
    <row r="995" spans="3:7">
      <c r="C995" s="156" t="str">
        <f>LDNC!C995</f>
        <v/>
      </c>
      <c r="D995" s="156" t="str">
        <f>LDNC!P996</f>
        <v/>
      </c>
      <c r="F995" s="156" t="str">
        <f>CASBAH!C995</f>
        <v/>
      </c>
      <c r="G995" s="156" t="str">
        <f>CASBAH!P996</f>
        <v/>
      </c>
    </row>
    <row r="996" spans="3:7">
      <c r="C996" s="156"/>
      <c r="D996" s="156"/>
      <c r="F996" s="156"/>
      <c r="G996" s="156"/>
    </row>
    <row r="997" spans="3:7">
      <c r="C997" s="156"/>
      <c r="D997" s="156"/>
      <c r="F997" s="156"/>
      <c r="G997" s="156"/>
    </row>
    <row r="998" spans="3:7">
      <c r="C998" s="156" t="str">
        <f>LDNC!C999</f>
        <v/>
      </c>
      <c r="D998" s="156" t="str">
        <f>LDNC!P998</f>
        <v/>
      </c>
      <c r="F998" s="156" t="str">
        <f>CASBAH!C999</f>
        <v/>
      </c>
      <c r="G998" s="156" t="str">
        <f>CASBAH!P998</f>
        <v/>
      </c>
    </row>
    <row r="999" spans="3:7">
      <c r="C999" s="156" t="str">
        <f>LDNC!C999</f>
        <v/>
      </c>
      <c r="D999" s="156" t="str">
        <f>LDNC!P1000</f>
        <v/>
      </c>
      <c r="F999" s="156" t="str">
        <f>CASBAH!C999</f>
        <v/>
      </c>
      <c r="G999" s="156" t="str">
        <f>CASBAH!P1000</f>
        <v/>
      </c>
    </row>
    <row r="1000" spans="3:7">
      <c r="C1000" s="156"/>
      <c r="D1000" s="156"/>
      <c r="F1000" s="156"/>
      <c r="G1000" s="156"/>
    </row>
    <row r="1001" spans="3:7">
      <c r="C1001" s="156"/>
      <c r="D1001" s="156"/>
      <c r="F1001" s="156"/>
      <c r="G1001" s="156"/>
    </row>
    <row r="1002" spans="3:7">
      <c r="C1002" s="156">
        <f>LDNC!C1003</f>
        <v>0</v>
      </c>
      <c r="D1002" s="156">
        <f>LDNC!P1002</f>
        <v>0</v>
      </c>
      <c r="F1002" s="156">
        <f>CASBAH!C1003</f>
        <v>0</v>
      </c>
      <c r="G1002" s="156">
        <f>CASBAH!P1002</f>
        <v>0</v>
      </c>
    </row>
    <row r="1003" spans="3:7">
      <c r="C1003" s="156">
        <f>LDNC!C1003</f>
        <v>0</v>
      </c>
      <c r="D1003" s="156">
        <f>LDNC!P1004</f>
        <v>0</v>
      </c>
      <c r="F1003" s="156">
        <f>CASBAH!C1003</f>
        <v>0</v>
      </c>
      <c r="G1003" s="156">
        <f>CASBAH!P1004</f>
        <v>0</v>
      </c>
    </row>
    <row r="1004" spans="3:7">
      <c r="C1004" s="156"/>
      <c r="D1004" s="156"/>
      <c r="F1004" s="156"/>
      <c r="G1004" s="156"/>
    </row>
    <row r="1005" spans="3:7">
      <c r="C1005" s="156"/>
      <c r="D1005" s="156"/>
      <c r="F1005" s="156"/>
      <c r="G1005" s="156"/>
    </row>
    <row r="1006" spans="3:7">
      <c r="C1006" s="156">
        <f>LDNC!C1007</f>
        <v>0</v>
      </c>
      <c r="D1006" s="156">
        <f>LDNC!P1006</f>
        <v>0</v>
      </c>
      <c r="F1006" s="156">
        <f>CASBAH!C1007</f>
        <v>0</v>
      </c>
      <c r="G1006" s="156">
        <f>CASBAH!P1006</f>
        <v>0</v>
      </c>
    </row>
    <row r="1007" spans="3:7">
      <c r="C1007" s="156">
        <f>LDNC!C1007</f>
        <v>0</v>
      </c>
      <c r="D1007" s="156">
        <f>LDNC!P1008</f>
        <v>0</v>
      </c>
      <c r="F1007" s="156">
        <f>CASBAH!C1007</f>
        <v>0</v>
      </c>
      <c r="G1007" s="156">
        <f>CASBAH!P1008</f>
        <v>0</v>
      </c>
    </row>
    <row r="1008" spans="3:7">
      <c r="C1008" s="156"/>
      <c r="D1008" s="156"/>
      <c r="F1008" s="156"/>
      <c r="G1008" s="156"/>
    </row>
    <row r="1009" spans="3:7">
      <c r="C1009" s="156"/>
      <c r="D1009" s="156"/>
      <c r="F1009" s="156"/>
      <c r="G1009" s="156"/>
    </row>
    <row r="1010" spans="3:7">
      <c r="C1010" s="156">
        <f>LDNC!C1011</f>
        <v>0</v>
      </c>
      <c r="D1010" s="156">
        <f>LDNC!P1010</f>
        <v>0</v>
      </c>
      <c r="F1010" s="156">
        <f>CASBAH!C1011</f>
        <v>0</v>
      </c>
      <c r="G1010" s="156">
        <f>CASBAH!P1010</f>
        <v>0</v>
      </c>
    </row>
    <row r="1011" spans="3:7">
      <c r="C1011" s="156">
        <f>LDNC!C1011</f>
        <v>0</v>
      </c>
      <c r="D1011" s="156">
        <f>LDNC!P1012</f>
        <v>0</v>
      </c>
      <c r="F1011" s="156">
        <f>CASBAH!C1011</f>
        <v>0</v>
      </c>
      <c r="G1011" s="156">
        <f>CASBAH!P1012</f>
        <v>0</v>
      </c>
    </row>
    <row r="1012" spans="3:7">
      <c r="C1012" s="156"/>
      <c r="D1012" s="156"/>
      <c r="F1012" s="156"/>
      <c r="G1012" s="156"/>
    </row>
    <row r="1013" spans="3:7">
      <c r="C1013" s="156"/>
      <c r="D1013" s="156"/>
      <c r="F1013" s="156"/>
      <c r="G1013" s="156"/>
    </row>
    <row r="1014" spans="3:7">
      <c r="C1014" s="156">
        <f>LDNC!C1015</f>
        <v>0</v>
      </c>
      <c r="D1014" s="156">
        <f>LDNC!P1014</f>
        <v>0</v>
      </c>
      <c r="F1014" s="156">
        <f>CASBAH!C1015</f>
        <v>0</v>
      </c>
      <c r="G1014" s="156">
        <f>CASBAH!P1014</f>
        <v>0</v>
      </c>
    </row>
    <row r="1015" spans="3:7">
      <c r="C1015" s="156">
        <f>LDNC!C1015</f>
        <v>0</v>
      </c>
      <c r="D1015" s="156">
        <f>LDNC!P1016</f>
        <v>0</v>
      </c>
      <c r="F1015" s="156">
        <f>CASBAH!C1015</f>
        <v>0</v>
      </c>
      <c r="G1015" s="156">
        <f>CASBAH!P1016</f>
        <v>0</v>
      </c>
    </row>
    <row r="1016" spans="3:7">
      <c r="C1016" s="156"/>
      <c r="D1016" s="156"/>
      <c r="F1016" s="156"/>
      <c r="G1016" s="156"/>
    </row>
    <row r="1017" spans="3:7">
      <c r="C1017" s="156"/>
      <c r="D1017" s="156"/>
      <c r="F1017" s="156"/>
      <c r="G1017" s="156"/>
    </row>
    <row r="1018" spans="3:7">
      <c r="C1018" s="156">
        <f>LDNC!C1019</f>
        <v>0</v>
      </c>
      <c r="D1018" s="156">
        <f>LDNC!P1018</f>
        <v>0</v>
      </c>
      <c r="F1018" s="156">
        <f>CASBAH!C1019</f>
        <v>0</v>
      </c>
      <c r="G1018" s="156">
        <f>CASBAH!P1018</f>
        <v>0</v>
      </c>
    </row>
    <row r="1019" spans="3:7">
      <c r="C1019" s="156">
        <f>LDNC!C1019</f>
        <v>0</v>
      </c>
      <c r="D1019" s="156">
        <f>LDNC!P1020</f>
        <v>0</v>
      </c>
      <c r="F1019" s="156">
        <f>CASBAH!C1019</f>
        <v>0</v>
      </c>
      <c r="G1019" s="156">
        <f>CASBAH!P1020</f>
        <v>0</v>
      </c>
    </row>
    <row r="1020" spans="3:7">
      <c r="C1020" s="156"/>
      <c r="D1020" s="156"/>
      <c r="F1020" s="156"/>
      <c r="G1020" s="156"/>
    </row>
    <row r="1021" spans="3:7">
      <c r="C1021" s="156"/>
      <c r="D1021" s="156"/>
      <c r="F1021" s="156"/>
      <c r="G1021" s="156"/>
    </row>
    <row r="1022" spans="3:7">
      <c r="C1022" s="156">
        <f>LDNC!C1023</f>
        <v>0</v>
      </c>
      <c r="D1022" s="156">
        <f>LDNC!P1022</f>
        <v>0</v>
      </c>
      <c r="F1022" s="156">
        <f>CASBAH!C1023</f>
        <v>0</v>
      </c>
      <c r="G1022" s="156">
        <f>CASBAH!P1022</f>
        <v>0</v>
      </c>
    </row>
    <row r="1023" spans="3:7">
      <c r="C1023" s="156">
        <f>LDNC!C1023</f>
        <v>0</v>
      </c>
      <c r="D1023" s="156">
        <f>LDNC!P1024</f>
        <v>0</v>
      </c>
      <c r="F1023" s="156">
        <f>CASBAH!C1023</f>
        <v>0</v>
      </c>
      <c r="G1023" s="156">
        <f>CASBAH!P1024</f>
        <v>0</v>
      </c>
    </row>
    <row r="1024" spans="3:7">
      <c r="C1024" s="156"/>
      <c r="D1024" s="156"/>
      <c r="F1024" s="156"/>
      <c r="G1024" s="156"/>
    </row>
    <row r="1025" spans="3:7">
      <c r="C1025" s="156"/>
      <c r="D1025" s="156"/>
      <c r="F1025" s="156"/>
      <c r="G1025" s="156"/>
    </row>
    <row r="1026" spans="3:7">
      <c r="C1026" s="156">
        <f>LDNC!C1027</f>
        <v>0</v>
      </c>
      <c r="D1026" s="156">
        <f>LDNC!P1026</f>
        <v>0</v>
      </c>
      <c r="F1026" s="156">
        <f>CASBAH!C1027</f>
        <v>0</v>
      </c>
      <c r="G1026" s="156">
        <f>CASBAH!P1026</f>
        <v>0</v>
      </c>
    </row>
    <row r="1027" spans="3:7">
      <c r="C1027" s="156">
        <f>LDNC!C1027</f>
        <v>0</v>
      </c>
      <c r="D1027" s="156">
        <f>LDNC!P1028</f>
        <v>0</v>
      </c>
      <c r="F1027" s="156">
        <f>CASBAH!C1027</f>
        <v>0</v>
      </c>
      <c r="G1027" s="156">
        <f>CASBAH!P1028</f>
        <v>0</v>
      </c>
    </row>
    <row r="1028" spans="3:7">
      <c r="C1028" s="156"/>
      <c r="D1028" s="156"/>
      <c r="F1028" s="156"/>
      <c r="G1028" s="156"/>
    </row>
    <row r="1029" spans="3:7">
      <c r="C1029" s="156"/>
      <c r="D1029" s="156"/>
      <c r="F1029" s="156"/>
      <c r="G1029" s="156"/>
    </row>
    <row r="1030" spans="3:7">
      <c r="C1030" s="156">
        <f>LDNC!C1031</f>
        <v>0</v>
      </c>
      <c r="D1030" s="156">
        <f>LDNC!P1030</f>
        <v>0</v>
      </c>
      <c r="F1030" s="156">
        <f>CASBAH!C1031</f>
        <v>0</v>
      </c>
      <c r="G1030" s="156">
        <f>CASBAH!P1030</f>
        <v>0</v>
      </c>
    </row>
    <row r="1031" spans="3:7">
      <c r="C1031" s="156">
        <f>LDNC!C1031</f>
        <v>0</v>
      </c>
      <c r="D1031" s="156">
        <f>LDNC!P1032</f>
        <v>0</v>
      </c>
      <c r="F1031" s="156">
        <f>CASBAH!C1031</f>
        <v>0</v>
      </c>
      <c r="G1031" s="156">
        <f>CASBAH!P1032</f>
        <v>0</v>
      </c>
    </row>
    <row r="1032" spans="3:7">
      <c r="C1032" s="156"/>
      <c r="D1032" s="156"/>
      <c r="F1032" s="156"/>
      <c r="G1032" s="156"/>
    </row>
    <row r="1033" spans="3:7">
      <c r="C1033" s="156"/>
      <c r="D1033" s="156"/>
      <c r="F1033" s="156"/>
      <c r="G1033" s="156"/>
    </row>
    <row r="1034" spans="3:7">
      <c r="C1034" s="156">
        <f>LDNC!C1035</f>
        <v>0</v>
      </c>
      <c r="D1034" s="156">
        <f>LDNC!P1034</f>
        <v>0</v>
      </c>
      <c r="F1034" s="156">
        <f>CASBAH!C1035</f>
        <v>0</v>
      </c>
      <c r="G1034" s="156">
        <f>CASBAH!P1034</f>
        <v>0</v>
      </c>
    </row>
    <row r="1035" spans="3:7">
      <c r="C1035" s="156">
        <f>LDNC!C1035</f>
        <v>0</v>
      </c>
      <c r="D1035" s="156">
        <f>LDNC!P1036</f>
        <v>0</v>
      </c>
      <c r="F1035" s="156">
        <f>CASBAH!C1035</f>
        <v>0</v>
      </c>
      <c r="G1035" s="156">
        <f>CASBAH!P1036</f>
        <v>0</v>
      </c>
    </row>
    <row r="1036" spans="3:7">
      <c r="C1036" s="156"/>
      <c r="D1036" s="156"/>
      <c r="F1036" s="156"/>
      <c r="G1036" s="156"/>
    </row>
    <row r="1037" spans="3:7">
      <c r="C1037" s="156"/>
      <c r="D1037" s="156"/>
      <c r="F1037" s="156"/>
      <c r="G1037" s="156"/>
    </row>
    <row r="1038" spans="3:7">
      <c r="C1038" s="156">
        <f>LDNC!C1039</f>
        <v>0</v>
      </c>
      <c r="D1038" s="156">
        <f>LDNC!P1038</f>
        <v>0</v>
      </c>
      <c r="F1038" s="156">
        <f>CASBAH!C1039</f>
        <v>0</v>
      </c>
      <c r="G1038" s="156">
        <f>CASBAH!P1038</f>
        <v>0</v>
      </c>
    </row>
    <row r="1039" spans="3:7">
      <c r="C1039" s="156">
        <f>LDNC!C1039</f>
        <v>0</v>
      </c>
      <c r="D1039" s="156">
        <f>LDNC!P1040</f>
        <v>0</v>
      </c>
      <c r="F1039" s="156">
        <f>CASBAH!C1039</f>
        <v>0</v>
      </c>
      <c r="G1039" s="156">
        <f>CASBAH!P1040</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LDNC</vt:lpstr>
      <vt:lpstr>CASBAH</vt:lpstr>
      <vt:lpstr>LDNC曜日集計</vt:lpstr>
      <vt:lpstr>Sheet1</vt:lpstr>
      <vt:lpstr>CASBAH曜日集計</vt:lpstr>
      <vt:lpstr>計算用</vt:lpstr>
      <vt:lpstr>CASBAH!Print_Area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fxlife30000</dc:creator>
  <cp:lastModifiedBy>Yazawa Akemi</cp:lastModifiedBy>
  <cp:lastPrinted>2011-02-20T10:43:15Z</cp:lastPrinted>
  <dcterms:created xsi:type="dcterms:W3CDTF">1997-01-08T22:48:59Z</dcterms:created>
  <dcterms:modified xsi:type="dcterms:W3CDTF">2012-01-02T05:12:20Z</dcterms:modified>
</cp:coreProperties>
</file>